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 Neli\Consiliul local\Ședință 30.01.2023\INVENTARIERE 2022\"/>
    </mc:Choice>
  </mc:AlternateContent>
  <xr:revisionPtr revIDLastSave="0" documentId="13_ncr:1_{686A5C24-1B00-487A-91D4-41BC78AEED55}" xr6:coauthVersionLast="47" xr6:coauthVersionMax="47" xr10:uidLastSave="{00000000-0000-0000-0000-000000000000}"/>
  <bookViews>
    <workbookView xWindow="-108" yWindow="-108" windowWidth="23256" windowHeight="11964" xr2:uid="{00000000-000D-0000-FFFF-FFFF00000000}"/>
  </bookViews>
  <sheets>
    <sheet name="Reevaluare Domeniul Public" sheetId="2" r:id="rId1"/>
    <sheet name="Reevaluare Domeniul Privat" sheetId="3" r:id="rId2"/>
  </sheets>
  <definedNames>
    <definedName name="_xlnm._FilterDatabase" localSheetId="0" hidden="1">'Reevaluare Domeniul Public'!$A$8:$N$149</definedName>
  </definedNames>
  <calcPr calcId="191029"/>
</workbook>
</file>

<file path=xl/calcChain.xml><?xml version="1.0" encoding="utf-8"?>
<calcChain xmlns="http://schemas.openxmlformats.org/spreadsheetml/2006/main">
  <c r="L13" i="3" l="1"/>
  <c r="L21" i="3"/>
  <c r="L90" i="2"/>
  <c r="L92" i="2"/>
  <c r="L94" i="2"/>
  <c r="L98" i="2"/>
  <c r="L100" i="2"/>
  <c r="L102" i="2"/>
  <c r="L106" i="2"/>
  <c r="L108" i="2"/>
  <c r="L110" i="2"/>
  <c r="L114" i="2"/>
  <c r="L116" i="2"/>
  <c r="L118" i="2"/>
  <c r="L122" i="2"/>
  <c r="L124" i="2"/>
  <c r="L126" i="2"/>
  <c r="L130" i="2"/>
  <c r="L132" i="2"/>
  <c r="L134" i="2"/>
  <c r="L138" i="2"/>
  <c r="L140" i="2"/>
  <c r="L142" i="2"/>
  <c r="L146" i="2"/>
  <c r="I148" i="2"/>
  <c r="I147" i="2"/>
  <c r="K13" i="2"/>
  <c r="L13" i="2" s="1"/>
  <c r="K14" i="2"/>
  <c r="L14" i="2" s="1"/>
  <c r="K15" i="2"/>
  <c r="L15" i="2" s="1"/>
  <c r="M15" i="2" s="1"/>
  <c r="N15" i="2" s="1"/>
  <c r="K16" i="2"/>
  <c r="K17" i="2"/>
  <c r="L17" i="2" s="1"/>
  <c r="M17" i="2" s="1"/>
  <c r="N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M23" i="2" s="1"/>
  <c r="N23" i="2" s="1"/>
  <c r="K24" i="2"/>
  <c r="K25" i="2"/>
  <c r="L25" i="2" s="1"/>
  <c r="M25" i="2" s="1"/>
  <c r="N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M31" i="2" s="1"/>
  <c r="N31" i="2" s="1"/>
  <c r="K32" i="2"/>
  <c r="K33" i="2"/>
  <c r="L33" i="2" s="1"/>
  <c r="M33" i="2" s="1"/>
  <c r="N33" i="2" s="1"/>
  <c r="K34" i="2"/>
  <c r="L34" i="2" s="1"/>
  <c r="K35" i="2"/>
  <c r="K36" i="2"/>
  <c r="L36" i="2" s="1"/>
  <c r="K37" i="2"/>
  <c r="L37" i="2" s="1"/>
  <c r="K38" i="2"/>
  <c r="L38" i="2" s="1"/>
  <c r="K39" i="2"/>
  <c r="L39" i="2" s="1"/>
  <c r="M39" i="2" s="1"/>
  <c r="N39" i="2" s="1"/>
  <c r="K40" i="2"/>
  <c r="K41" i="2"/>
  <c r="L41" i="2" s="1"/>
  <c r="M41" i="2" s="1"/>
  <c r="N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M47" i="2" s="1"/>
  <c r="N47" i="2" s="1"/>
  <c r="K48" i="2"/>
  <c r="K49" i="2"/>
  <c r="L49" i="2" s="1"/>
  <c r="M49" i="2" s="1"/>
  <c r="N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M55" i="2" s="1"/>
  <c r="N55" i="2" s="1"/>
  <c r="K56" i="2"/>
  <c r="K57" i="2"/>
  <c r="L57" i="2" s="1"/>
  <c r="M57" i="2" s="1"/>
  <c r="N57" i="2" s="1"/>
  <c r="K58" i="2"/>
  <c r="L58" i="2" s="1"/>
  <c r="K59" i="2"/>
  <c r="K60" i="2"/>
  <c r="K61" i="2"/>
  <c r="L61" i="2" s="1"/>
  <c r="K62" i="2"/>
  <c r="L62" i="2" s="1"/>
  <c r="M62" i="2" s="1"/>
  <c r="N62" i="2" s="1"/>
  <c r="K63" i="2"/>
  <c r="L63" i="2" s="1"/>
  <c r="K64" i="2"/>
  <c r="L64" i="2" s="1"/>
  <c r="K65" i="2"/>
  <c r="K66" i="2"/>
  <c r="L66" i="2" s="1"/>
  <c r="M66" i="2" s="1"/>
  <c r="N66" i="2" s="1"/>
  <c r="K67" i="2"/>
  <c r="K68" i="2"/>
  <c r="L68" i="2" s="1"/>
  <c r="K69" i="2"/>
  <c r="L69" i="2" s="1"/>
  <c r="K70" i="2"/>
  <c r="L70" i="2" s="1"/>
  <c r="M70" i="2" s="1"/>
  <c r="N70" i="2" s="1"/>
  <c r="K71" i="2"/>
  <c r="L71" i="2" s="1"/>
  <c r="K72" i="2"/>
  <c r="L72" i="2" s="1"/>
  <c r="K73" i="2"/>
  <c r="K74" i="2"/>
  <c r="L74" i="2" s="1"/>
  <c r="M74" i="2" s="1"/>
  <c r="N74" i="2" s="1"/>
  <c r="K75" i="2"/>
  <c r="L75" i="2" s="1"/>
  <c r="K76" i="2"/>
  <c r="L76" i="2" s="1"/>
  <c r="K77" i="2"/>
  <c r="L77" i="2" s="1"/>
  <c r="K78" i="2"/>
  <c r="L78" i="2" s="1"/>
  <c r="M78" i="2" s="1"/>
  <c r="N78" i="2" s="1"/>
  <c r="K79" i="2"/>
  <c r="L79" i="2" s="1"/>
  <c r="K80" i="2"/>
  <c r="L80" i="2" s="1"/>
  <c r="K81" i="2"/>
  <c r="K82" i="2"/>
  <c r="L82" i="2" s="1"/>
  <c r="M82" i="2" s="1"/>
  <c r="N82" i="2" s="1"/>
  <c r="K83" i="2"/>
  <c r="K84" i="2"/>
  <c r="L84" i="2" s="1"/>
  <c r="K85" i="2"/>
  <c r="L85" i="2" s="1"/>
  <c r="K86" i="2"/>
  <c r="L86" i="2" s="1"/>
  <c r="M86" i="2" s="1"/>
  <c r="N86" i="2" s="1"/>
  <c r="K87" i="2"/>
  <c r="L87" i="2" s="1"/>
  <c r="K88" i="2"/>
  <c r="L88" i="2" s="1"/>
  <c r="K89" i="2"/>
  <c r="L89" i="2" s="1"/>
  <c r="K90" i="2"/>
  <c r="M90" i="2" s="1"/>
  <c r="N90" i="2" s="1"/>
  <c r="K91" i="2"/>
  <c r="L91" i="2" s="1"/>
  <c r="K92" i="2"/>
  <c r="M92" i="2" s="1"/>
  <c r="N92" i="2" s="1"/>
  <c r="K93" i="2"/>
  <c r="L93" i="2" s="1"/>
  <c r="K94" i="2"/>
  <c r="M94" i="2" s="1"/>
  <c r="N94" i="2" s="1"/>
  <c r="K95" i="2"/>
  <c r="L95" i="2" s="1"/>
  <c r="K96" i="2"/>
  <c r="L96" i="2" s="1"/>
  <c r="K97" i="2"/>
  <c r="L97" i="2" s="1"/>
  <c r="K98" i="2"/>
  <c r="M98" i="2" s="1"/>
  <c r="N98" i="2" s="1"/>
  <c r="K99" i="2"/>
  <c r="L99" i="2" s="1"/>
  <c r="K100" i="2"/>
  <c r="M100" i="2" s="1"/>
  <c r="N100" i="2" s="1"/>
  <c r="K101" i="2"/>
  <c r="L101" i="2" s="1"/>
  <c r="K102" i="2"/>
  <c r="M102" i="2" s="1"/>
  <c r="N102" i="2" s="1"/>
  <c r="K103" i="2"/>
  <c r="L103" i="2" s="1"/>
  <c r="K104" i="2"/>
  <c r="L104" i="2" s="1"/>
  <c r="K105" i="2"/>
  <c r="L105" i="2" s="1"/>
  <c r="K106" i="2"/>
  <c r="M106" i="2" s="1"/>
  <c r="N106" i="2" s="1"/>
  <c r="K107" i="2"/>
  <c r="L107" i="2" s="1"/>
  <c r="K108" i="2"/>
  <c r="M108" i="2" s="1"/>
  <c r="N108" i="2" s="1"/>
  <c r="K109" i="2"/>
  <c r="L109" i="2" s="1"/>
  <c r="K110" i="2"/>
  <c r="M110" i="2" s="1"/>
  <c r="N110" i="2" s="1"/>
  <c r="K111" i="2"/>
  <c r="L111" i="2" s="1"/>
  <c r="K112" i="2"/>
  <c r="L112" i="2" s="1"/>
  <c r="K113" i="2"/>
  <c r="L113" i="2" s="1"/>
  <c r="K114" i="2"/>
  <c r="M114" i="2" s="1"/>
  <c r="N114" i="2" s="1"/>
  <c r="K115" i="2"/>
  <c r="L115" i="2" s="1"/>
  <c r="K116" i="2"/>
  <c r="M116" i="2" s="1"/>
  <c r="N116" i="2" s="1"/>
  <c r="K117" i="2"/>
  <c r="L117" i="2" s="1"/>
  <c r="K118" i="2"/>
  <c r="M118" i="2" s="1"/>
  <c r="N118" i="2" s="1"/>
  <c r="K119" i="2"/>
  <c r="L119" i="2" s="1"/>
  <c r="K120" i="2"/>
  <c r="L120" i="2" s="1"/>
  <c r="K121" i="2"/>
  <c r="L121" i="2" s="1"/>
  <c r="K122" i="2"/>
  <c r="M122" i="2" s="1"/>
  <c r="N122" i="2" s="1"/>
  <c r="K123" i="2"/>
  <c r="L123" i="2" s="1"/>
  <c r="K124" i="2"/>
  <c r="M124" i="2" s="1"/>
  <c r="N124" i="2" s="1"/>
  <c r="K125" i="2"/>
  <c r="L125" i="2" s="1"/>
  <c r="K126" i="2"/>
  <c r="M126" i="2" s="1"/>
  <c r="N126" i="2" s="1"/>
  <c r="K127" i="2"/>
  <c r="L127" i="2" s="1"/>
  <c r="K128" i="2"/>
  <c r="L128" i="2" s="1"/>
  <c r="K129" i="2"/>
  <c r="L129" i="2" s="1"/>
  <c r="K130" i="2"/>
  <c r="M130" i="2" s="1"/>
  <c r="N130" i="2" s="1"/>
  <c r="K131" i="2"/>
  <c r="L131" i="2" s="1"/>
  <c r="K132" i="2"/>
  <c r="M132" i="2" s="1"/>
  <c r="N132" i="2" s="1"/>
  <c r="K133" i="2"/>
  <c r="L133" i="2" s="1"/>
  <c r="K134" i="2"/>
  <c r="M134" i="2" s="1"/>
  <c r="N134" i="2" s="1"/>
  <c r="K135" i="2"/>
  <c r="L135" i="2" s="1"/>
  <c r="K136" i="2"/>
  <c r="L136" i="2" s="1"/>
  <c r="K137" i="2"/>
  <c r="L137" i="2" s="1"/>
  <c r="K138" i="2"/>
  <c r="M138" i="2" s="1"/>
  <c r="N138" i="2" s="1"/>
  <c r="K139" i="2"/>
  <c r="L139" i="2" s="1"/>
  <c r="K140" i="2"/>
  <c r="M140" i="2" s="1"/>
  <c r="N140" i="2" s="1"/>
  <c r="K141" i="2"/>
  <c r="L141" i="2" s="1"/>
  <c r="K142" i="2"/>
  <c r="M142" i="2" s="1"/>
  <c r="N142" i="2" s="1"/>
  <c r="K143" i="2"/>
  <c r="L143" i="2" s="1"/>
  <c r="K144" i="2"/>
  <c r="L144" i="2" s="1"/>
  <c r="K145" i="2"/>
  <c r="L145" i="2" s="1"/>
  <c r="K146" i="2"/>
  <c r="M146" i="2" s="1"/>
  <c r="N146" i="2" s="1"/>
  <c r="I28" i="3"/>
  <c r="I27" i="3"/>
  <c r="I26" i="3"/>
  <c r="K13" i="3"/>
  <c r="K14" i="3"/>
  <c r="K15" i="3"/>
  <c r="K16" i="3"/>
  <c r="K17" i="3"/>
  <c r="K18" i="3"/>
  <c r="K19" i="3"/>
  <c r="K20" i="3"/>
  <c r="L20" i="3" s="1"/>
  <c r="K21" i="3"/>
  <c r="M21" i="3" s="1"/>
  <c r="N21" i="3" s="1"/>
  <c r="K22" i="3"/>
  <c r="K23" i="3"/>
  <c r="K24" i="3"/>
  <c r="K25" i="3"/>
  <c r="K12" i="3"/>
  <c r="K12" i="2"/>
  <c r="L12" i="2" s="1"/>
  <c r="M12" i="2" s="1"/>
  <c r="N12" i="2" s="1"/>
  <c r="M32" i="2" l="1"/>
  <c r="N32" i="2" s="1"/>
  <c r="M24" i="2"/>
  <c r="N24" i="2" s="1"/>
  <c r="M14" i="3"/>
  <c r="N14" i="3" s="1"/>
  <c r="L147" i="2"/>
  <c r="M67" i="2"/>
  <c r="N67" i="2" s="1"/>
  <c r="L67" i="2"/>
  <c r="M99" i="2"/>
  <c r="N99" i="2" s="1"/>
  <c r="L81" i="2"/>
  <c r="M81" i="2" s="1"/>
  <c r="N81" i="2" s="1"/>
  <c r="L73" i="2"/>
  <c r="M73" i="2" s="1"/>
  <c r="N73" i="2" s="1"/>
  <c r="L65" i="2"/>
  <c r="M65" i="2" s="1"/>
  <c r="N65" i="2" s="1"/>
  <c r="M145" i="2"/>
  <c r="N145" i="2" s="1"/>
  <c r="M137" i="2"/>
  <c r="N137" i="2" s="1"/>
  <c r="M129" i="2"/>
  <c r="N129" i="2" s="1"/>
  <c r="M121" i="2"/>
  <c r="N121" i="2" s="1"/>
  <c r="M113" i="2"/>
  <c r="N113" i="2" s="1"/>
  <c r="M105" i="2"/>
  <c r="N105" i="2" s="1"/>
  <c r="M97" i="2"/>
  <c r="N97" i="2" s="1"/>
  <c r="M89" i="2"/>
  <c r="N89" i="2" s="1"/>
  <c r="M80" i="2"/>
  <c r="N80" i="2" s="1"/>
  <c r="M72" i="2"/>
  <c r="N72" i="2" s="1"/>
  <c r="M64" i="2"/>
  <c r="N64" i="2" s="1"/>
  <c r="L19" i="3"/>
  <c r="M19" i="3" s="1"/>
  <c r="N19" i="3" s="1"/>
  <c r="M20" i="3"/>
  <c r="N20" i="3" s="1"/>
  <c r="L56" i="2"/>
  <c r="M56" i="2" s="1"/>
  <c r="N56" i="2" s="1"/>
  <c r="L48" i="2"/>
  <c r="M48" i="2" s="1"/>
  <c r="N48" i="2" s="1"/>
  <c r="L40" i="2"/>
  <c r="M40" i="2" s="1"/>
  <c r="N40" i="2" s="1"/>
  <c r="L32" i="2"/>
  <c r="L24" i="2"/>
  <c r="L16" i="2"/>
  <c r="M16" i="2" s="1"/>
  <c r="N16" i="2" s="1"/>
  <c r="M144" i="2"/>
  <c r="N144" i="2" s="1"/>
  <c r="M136" i="2"/>
  <c r="N136" i="2" s="1"/>
  <c r="M128" i="2"/>
  <c r="N128" i="2" s="1"/>
  <c r="M120" i="2"/>
  <c r="N120" i="2" s="1"/>
  <c r="M112" i="2"/>
  <c r="N112" i="2" s="1"/>
  <c r="M104" i="2"/>
  <c r="N104" i="2" s="1"/>
  <c r="M96" i="2"/>
  <c r="N96" i="2" s="1"/>
  <c r="M88" i="2"/>
  <c r="N88" i="2" s="1"/>
  <c r="M79" i="2"/>
  <c r="N79" i="2" s="1"/>
  <c r="M71" i="2"/>
  <c r="N71" i="2" s="1"/>
  <c r="M63" i="2"/>
  <c r="N63" i="2" s="1"/>
  <c r="M54" i="2"/>
  <c r="N54" i="2" s="1"/>
  <c r="M46" i="2"/>
  <c r="N46" i="2" s="1"/>
  <c r="M38" i="2"/>
  <c r="N38" i="2" s="1"/>
  <c r="M30" i="2"/>
  <c r="N30" i="2" s="1"/>
  <c r="M22" i="2"/>
  <c r="N22" i="2" s="1"/>
  <c r="M14" i="2"/>
  <c r="N14" i="2" s="1"/>
  <c r="L12" i="3"/>
  <c r="L26" i="3" s="1"/>
  <c r="L18" i="3"/>
  <c r="M18" i="3" s="1"/>
  <c r="N18" i="3" s="1"/>
  <c r="M143" i="2"/>
  <c r="N143" i="2" s="1"/>
  <c r="M135" i="2"/>
  <c r="N135" i="2" s="1"/>
  <c r="M127" i="2"/>
  <c r="N127" i="2" s="1"/>
  <c r="M119" i="2"/>
  <c r="N119" i="2" s="1"/>
  <c r="M111" i="2"/>
  <c r="N111" i="2" s="1"/>
  <c r="M103" i="2"/>
  <c r="N103" i="2" s="1"/>
  <c r="M95" i="2"/>
  <c r="N95" i="2" s="1"/>
  <c r="M53" i="2"/>
  <c r="N53" i="2" s="1"/>
  <c r="M45" i="2"/>
  <c r="N45" i="2" s="1"/>
  <c r="M37" i="2"/>
  <c r="N37" i="2" s="1"/>
  <c r="M29" i="2"/>
  <c r="N29" i="2" s="1"/>
  <c r="M21" i="2"/>
  <c r="N21" i="2" s="1"/>
  <c r="M13" i="2"/>
  <c r="N13" i="2" s="1"/>
  <c r="L25" i="3"/>
  <c r="M25" i="3" s="1"/>
  <c r="N25" i="3" s="1"/>
  <c r="L17" i="3"/>
  <c r="M17" i="3" s="1"/>
  <c r="N17" i="3" s="1"/>
  <c r="L83" i="2"/>
  <c r="M83" i="2" s="1"/>
  <c r="N83" i="2" s="1"/>
  <c r="L59" i="2"/>
  <c r="M59" i="2" s="1"/>
  <c r="N59" i="2" s="1"/>
  <c r="L35" i="2"/>
  <c r="M35" i="2" s="1"/>
  <c r="N35" i="2" s="1"/>
  <c r="K27" i="3"/>
  <c r="M85" i="2"/>
  <c r="N85" i="2" s="1"/>
  <c r="M77" i="2"/>
  <c r="N77" i="2" s="1"/>
  <c r="M69" i="2"/>
  <c r="N69" i="2" s="1"/>
  <c r="M61" i="2"/>
  <c r="N61" i="2" s="1"/>
  <c r="M52" i="2"/>
  <c r="N52" i="2" s="1"/>
  <c r="M44" i="2"/>
  <c r="N44" i="2" s="1"/>
  <c r="M36" i="2"/>
  <c r="N36" i="2" s="1"/>
  <c r="M28" i="2"/>
  <c r="N28" i="2" s="1"/>
  <c r="M20" i="2"/>
  <c r="N20" i="2" s="1"/>
  <c r="L24" i="3"/>
  <c r="M24" i="3" s="1"/>
  <c r="N24" i="3" s="1"/>
  <c r="L16" i="3"/>
  <c r="M16" i="3" s="1"/>
  <c r="N16" i="3" s="1"/>
  <c r="M107" i="2"/>
  <c r="N107" i="2" s="1"/>
  <c r="M141" i="2"/>
  <c r="N141" i="2" s="1"/>
  <c r="M133" i="2"/>
  <c r="N133" i="2" s="1"/>
  <c r="M125" i="2"/>
  <c r="N125" i="2" s="1"/>
  <c r="M117" i="2"/>
  <c r="N117" i="2" s="1"/>
  <c r="M109" i="2"/>
  <c r="N109" i="2" s="1"/>
  <c r="M101" i="2"/>
  <c r="N101" i="2" s="1"/>
  <c r="M93" i="2"/>
  <c r="N93" i="2" s="1"/>
  <c r="M84" i="2"/>
  <c r="N84" i="2" s="1"/>
  <c r="M76" i="2"/>
  <c r="N76" i="2" s="1"/>
  <c r="M68" i="2"/>
  <c r="N68" i="2" s="1"/>
  <c r="M51" i="2"/>
  <c r="N51" i="2" s="1"/>
  <c r="M43" i="2"/>
  <c r="N43" i="2" s="1"/>
  <c r="M27" i="2"/>
  <c r="N27" i="2" s="1"/>
  <c r="M19" i="2"/>
  <c r="N19" i="2" s="1"/>
  <c r="L23" i="3"/>
  <c r="M23" i="3" s="1"/>
  <c r="N23" i="3" s="1"/>
  <c r="L15" i="3"/>
  <c r="M15" i="3" s="1"/>
  <c r="N15" i="3" s="1"/>
  <c r="L60" i="2"/>
  <c r="M60" i="2" s="1"/>
  <c r="N60" i="2" s="1"/>
  <c r="M75" i="2"/>
  <c r="N75" i="2" s="1"/>
  <c r="M58" i="2"/>
  <c r="N58" i="2" s="1"/>
  <c r="M50" i="2"/>
  <c r="N50" i="2" s="1"/>
  <c r="M42" i="2"/>
  <c r="N42" i="2" s="1"/>
  <c r="M34" i="2"/>
  <c r="N34" i="2" s="1"/>
  <c r="M26" i="2"/>
  <c r="N26" i="2" s="1"/>
  <c r="M18" i="2"/>
  <c r="N18" i="2" s="1"/>
  <c r="L22" i="3"/>
  <c r="M22" i="3" s="1"/>
  <c r="N22" i="3" s="1"/>
  <c r="L14" i="3"/>
  <c r="L27" i="3" s="1"/>
  <c r="L28" i="3" s="1"/>
  <c r="M139" i="2"/>
  <c r="N139" i="2" s="1"/>
  <c r="M123" i="2"/>
  <c r="N123" i="2" s="1"/>
  <c r="M91" i="2"/>
  <c r="N91" i="2" s="1"/>
  <c r="M131" i="2"/>
  <c r="N131" i="2" s="1"/>
  <c r="M115" i="2"/>
  <c r="N115" i="2" s="1"/>
  <c r="M13" i="3"/>
  <c r="N13" i="3" s="1"/>
  <c r="M87" i="2"/>
  <c r="N87" i="2" s="1"/>
  <c r="K26" i="3"/>
  <c r="K28" i="3" s="1"/>
  <c r="K147" i="2"/>
  <c r="K148" i="2"/>
  <c r="K149" i="2" s="1"/>
  <c r="L148" i="2" l="1"/>
  <c r="L149" i="2" s="1"/>
  <c r="N27" i="3"/>
  <c r="N148" i="2"/>
  <c r="N147" i="2"/>
  <c r="M12" i="3"/>
  <c r="M147" i="2"/>
  <c r="M148" i="2"/>
  <c r="M149" i="2" s="1"/>
  <c r="A13" i="3"/>
  <c r="A14" i="3" s="1"/>
  <c r="A15" i="3" s="1"/>
  <c r="A16" i="3" s="1"/>
  <c r="A17" i="3" s="1"/>
  <c r="A18" i="3" s="1"/>
  <c r="A19" i="3" s="1"/>
  <c r="A20" i="3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N12" i="3" l="1"/>
  <c r="N26" i="3" s="1"/>
  <c r="M26" i="3"/>
  <c r="N149" i="2"/>
  <c r="N28" i="3"/>
  <c r="M27" i="3"/>
  <c r="M28" i="3" s="1"/>
  <c r="A47" i="2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I149" i="2"/>
</calcChain>
</file>

<file path=xl/sharedStrings.xml><?xml version="1.0" encoding="utf-8"?>
<sst xmlns="http://schemas.openxmlformats.org/spreadsheetml/2006/main" count="1232" uniqueCount="349">
  <si>
    <t>Centru de informare turistica</t>
  </si>
  <si>
    <t>1.6.3.2.</t>
  </si>
  <si>
    <t>Diguri protectie Caps</t>
  </si>
  <si>
    <t>1.4.2.2.</t>
  </si>
  <si>
    <t>Drum Caps Tabara</t>
  </si>
  <si>
    <t>1.3.7.2.</t>
  </si>
  <si>
    <t>Pavaje,rigole,podete si trotuare Caps</t>
  </si>
  <si>
    <t>Garaj masina de pompieri</t>
  </si>
  <si>
    <t>1.3.1.1.</t>
  </si>
  <si>
    <t>Retea apa potabila Cerc</t>
  </si>
  <si>
    <t>1.8.13.</t>
  </si>
  <si>
    <t>Teren de sport Valea Ierii</t>
  </si>
  <si>
    <t>Centru de informare Turistica cheltuieli neeligibi</t>
  </si>
  <si>
    <t>Strada bisericii ch. neeligibile</t>
  </si>
  <si>
    <t>1.3.7.3.</t>
  </si>
  <si>
    <t>Drum comunal de pamant Soci L=4 km</t>
  </si>
  <si>
    <t>1.3.7.1.</t>
  </si>
  <si>
    <t>Drum comunal de pamant Dostina L=2km</t>
  </si>
  <si>
    <t>Drum comunal de pamant Valea Calului-Cerc</t>
  </si>
  <si>
    <t>Drum de pamant Caps-Soimu L3.9km</t>
  </si>
  <si>
    <t>Drum de pamant Zona Soci L=250m</t>
  </si>
  <si>
    <t>1.8.15.</t>
  </si>
  <si>
    <t>DAF Valea Calului 1.33 km</t>
  </si>
  <si>
    <t>1.3.7.4.</t>
  </si>
  <si>
    <t>DAF Valea Calului 8.871 km</t>
  </si>
  <si>
    <t>DAF Cerc-Dobrin cheltuieli neeligibile</t>
  </si>
  <si>
    <t>DAF Huda Mica 3.2km</t>
  </si>
  <si>
    <t>DAF Valea Calului-Dobrin 1.6km</t>
  </si>
  <si>
    <t>DAF Valea Calului 3.1km</t>
  </si>
  <si>
    <t>DAF Valea Calului 3.3 km</t>
  </si>
  <si>
    <t>DAF Bondureasa Mare 3.6km</t>
  </si>
  <si>
    <t>DAF Paraul Stramb 2.1km</t>
  </si>
  <si>
    <t>DAF Mesteacan-Paraul lui Filip 2.2km</t>
  </si>
  <si>
    <t>DAF Mesteacan-Paraul lui Filip 2.6km</t>
  </si>
  <si>
    <t>DAF Poduri-Marutiu 3km</t>
  </si>
  <si>
    <t>Strada bisericii</t>
  </si>
  <si>
    <t>Drumuri vicinale</t>
  </si>
  <si>
    <t>Strada pompierilor</t>
  </si>
  <si>
    <t>Alimentare cu apa Valea Ierii</t>
  </si>
  <si>
    <t>1.6.4.</t>
  </si>
  <si>
    <t>1.3.17.2.</t>
  </si>
  <si>
    <t>1.6.6.</t>
  </si>
  <si>
    <t>1.6.2.</t>
  </si>
  <si>
    <t>Pod Paraul Mesteacan</t>
  </si>
  <si>
    <t>1.3.17.1.</t>
  </si>
  <si>
    <t>Rezervor apa din beton</t>
  </si>
  <si>
    <t>1.8.11.</t>
  </si>
  <si>
    <t>Trotuar</t>
  </si>
  <si>
    <t>Zid de sprijin</t>
  </si>
  <si>
    <t>Cladire Scoala Valea Ierii</t>
  </si>
  <si>
    <t>1.6.2.1.</t>
  </si>
  <si>
    <t>Drum de camp nepietruit</t>
  </si>
  <si>
    <t>Podete Cerc</t>
  </si>
  <si>
    <t>Podet metal</t>
  </si>
  <si>
    <t>Podet la Bucea</t>
  </si>
  <si>
    <t>Pod Dostina</t>
  </si>
  <si>
    <t>Podete Valea Ierii</t>
  </si>
  <si>
    <t>Podet la Maios</t>
  </si>
  <si>
    <t>Podet langa Politie</t>
  </si>
  <si>
    <t>Podet langa fabrica</t>
  </si>
  <si>
    <t>Podet langa benzinarie</t>
  </si>
  <si>
    <t>Podet la Viciu</t>
  </si>
  <si>
    <t>Podet la Custura</t>
  </si>
  <si>
    <t>Podet la Relu</t>
  </si>
  <si>
    <t>Podet la Pasardeu</t>
  </si>
  <si>
    <t>Podet la Nicula Ioan</t>
  </si>
  <si>
    <t>Podet la Matis Viorel</t>
  </si>
  <si>
    <t>Podet la Monu</t>
  </si>
  <si>
    <t>Pod langa primarie</t>
  </si>
  <si>
    <t>Podete Plopi</t>
  </si>
  <si>
    <t>Monument al eroilor</t>
  </si>
  <si>
    <t>1.6.8.</t>
  </si>
  <si>
    <t>Cladire Scoala Plopi</t>
  </si>
  <si>
    <t>Pod Valea Negri</t>
  </si>
  <si>
    <t>Cladire Scoala Caps</t>
  </si>
  <si>
    <t>9.2.1.</t>
  </si>
  <si>
    <t>Teren locuinte sociale S=300 mp</t>
  </si>
  <si>
    <t>Teren aferent drum forestier 2.4 ha, UP IV ,160D</t>
  </si>
  <si>
    <t>Teren aferent drum forestier 1.2 ha, UP IV ,142D</t>
  </si>
  <si>
    <t>Teren aferent drum forestier 1.04 ha, UP IV ,142D</t>
  </si>
  <si>
    <t>Teren aferent drum forestier 1.3 ha , UP IV, 157D</t>
  </si>
  <si>
    <t>Teren aferent drum forestier 0.64 ha , UP V, 144D</t>
  </si>
  <si>
    <t>Teren aferent drum forestier 0.4ha, UP V, 142D</t>
  </si>
  <si>
    <t>Teren aferent drum forestier 1.24ha, UP V,144D</t>
  </si>
  <si>
    <t>Teren aferent drum forestier 1.12 ha, UP V 144D</t>
  </si>
  <si>
    <t>Teren aferent drum forestier 0.4 ha, UP V, 144D</t>
  </si>
  <si>
    <t>Teren aferent drum forestier 1.32 ha, UP V, 144D</t>
  </si>
  <si>
    <t>Teren aferent drum forestier 1.40 ha, UP V, 159D</t>
  </si>
  <si>
    <t>Teren aferent drum forestier 0.9 ha, UP V ,158D</t>
  </si>
  <si>
    <t>Teren aferent drum forestier 0.9 ha, UP V ,146D</t>
  </si>
  <si>
    <t>Teren aferent drum forestier 1.0 ha, UP V ,146D</t>
  </si>
  <si>
    <t>Teren aferent drum forestier 0.58 ha, UP V ,142D</t>
  </si>
  <si>
    <t>Teren aferent drum forestier 1.56 ha, UP V, 142D</t>
  </si>
  <si>
    <t>Teren aferent drum forestier 1.24 ha, UP V, 142D</t>
  </si>
  <si>
    <t>Teren  pentru Statie de epurare</t>
  </si>
  <si>
    <t>Padure</t>
  </si>
  <si>
    <t>Teren piata centrala</t>
  </si>
  <si>
    <t>Teren Post Politie</t>
  </si>
  <si>
    <t>Pasure Eclejie</t>
  </si>
  <si>
    <t>Teren scoala Cerc</t>
  </si>
  <si>
    <t>Cimitir Eroi Plop</t>
  </si>
  <si>
    <t>Cimitir Eroi Valea Ierii</t>
  </si>
  <si>
    <t>Teren scoala Plopi</t>
  </si>
  <si>
    <t xml:space="preserve">Teren primarie S=1208 mp </t>
  </si>
  <si>
    <t>Teren scoala Caps</t>
  </si>
  <si>
    <t>TOTAL</t>
  </si>
  <si>
    <t>Nr. Crt</t>
  </si>
  <si>
    <t>A</t>
  </si>
  <si>
    <t>Nr. Inventar</t>
  </si>
  <si>
    <t>B</t>
  </si>
  <si>
    <t>C</t>
  </si>
  <si>
    <t>Cod de clasificare din catalog</t>
  </si>
  <si>
    <t>D</t>
  </si>
  <si>
    <t>Denumirea activ fix corporal</t>
  </si>
  <si>
    <t>Anul dobandirii / Anul ultimei reevaluari</t>
  </si>
  <si>
    <t>Valoarea de inregistrare in contabilitate - lei -</t>
  </si>
  <si>
    <t>Indicele preturilor de consum</t>
  </si>
  <si>
    <t>3=1x2</t>
  </si>
  <si>
    <t>Valoarea de inregistrare in contabilitatea actualizata (reevaluata)</t>
  </si>
  <si>
    <t>COMUNA VALEA IERII</t>
  </si>
  <si>
    <t>JUDETUL CLUJ</t>
  </si>
  <si>
    <t>Conducatorul compartimentului financiar contabil</t>
  </si>
  <si>
    <t>ec. Ilea Nicoleta</t>
  </si>
  <si>
    <t>Presedintele comisiei de inventariere</t>
  </si>
  <si>
    <t>SITUATIA</t>
  </si>
  <si>
    <t>diferentelor din reevaluarea activelor fixecorporale din Domeniul Public</t>
  </si>
  <si>
    <t>Anexa nr. 1b</t>
  </si>
  <si>
    <t>la norme metodologice</t>
  </si>
  <si>
    <t>Aprobat</t>
  </si>
  <si>
    <t>Ordonator de credite</t>
  </si>
  <si>
    <t>Diferente din reevaluare de inregistrat in contabilitate la data reevaluarii -lei-</t>
  </si>
  <si>
    <t>diferentelor din reevaluarea activelor fixecorporale din Domeniul Privat</t>
  </si>
  <si>
    <t>Anexa nr. 1c</t>
  </si>
  <si>
    <t>Teren Plopi, Ionu Ghighiti- 6 ha</t>
  </si>
  <si>
    <t>Teren Primarie-Cooperatie</t>
  </si>
  <si>
    <t>Teren locuinte nr.157</t>
  </si>
  <si>
    <t>Pasune impadurita Hirtoape</t>
  </si>
  <si>
    <t>Pasune impadurita Paraul Taului</t>
  </si>
  <si>
    <t>Pasune impadurita Runcul Irisorii</t>
  </si>
  <si>
    <t>Pasune impadurita Hartagoaia</t>
  </si>
  <si>
    <t>Teren locuinte nr. 161, 162,163</t>
  </si>
  <si>
    <t>Total la grupa 9</t>
  </si>
  <si>
    <t>Total</t>
  </si>
  <si>
    <t>Total grupa 1</t>
  </si>
  <si>
    <t>Decembrie 2019</t>
  </si>
  <si>
    <t>care nu se amortizeaza al data de 31.12.2022</t>
  </si>
  <si>
    <t>Case sociale</t>
  </si>
  <si>
    <t xml:space="preserve">Teren Plopi ionu Ghighiti S=25880 mp </t>
  </si>
  <si>
    <t>Teren Plopi ionu Ghighiti S=24550 mp</t>
  </si>
  <si>
    <t>Teren Plopi ionu Ghighiti S=31610 mp</t>
  </si>
  <si>
    <t>Teren Plopi ionu Ghighiti S=5765 mp</t>
  </si>
  <si>
    <t>Pasune impadurita Paraul Mesteacan</t>
  </si>
  <si>
    <t>1.6.8</t>
  </si>
  <si>
    <t>Februarie 2022</t>
  </si>
  <si>
    <t>Drum pamant Sesu Cald L=1.4km</t>
  </si>
  <si>
    <t>Soimu 1, L=1km</t>
  </si>
  <si>
    <t>Soimu 4, L=3.9 km</t>
  </si>
  <si>
    <t>Drum auto forestier Soimu Tina L=11.9 km</t>
  </si>
  <si>
    <t>DAF Soimu 2  L=3km</t>
  </si>
  <si>
    <t>DAF Soimu 2 L=2.6km</t>
  </si>
  <si>
    <t xml:space="preserve">Cladire Scoala Cerc sup 93.36 mp </t>
  </si>
  <si>
    <t>Cladire aprozar VI 159 S=65,50 mp</t>
  </si>
  <si>
    <t xml:space="preserve"> Cladire dispensar uman, birouri primarie si anexa</t>
  </si>
  <si>
    <t>Cladire Club Valea Ierii, nr. 110,S=230,36  , anexe S=82,16 mp</t>
  </si>
  <si>
    <t>Cladire paza obsteasca VI 50 S=9,73 mp</t>
  </si>
  <si>
    <t>Remiza PSI VI 67 S=38,05 mp</t>
  </si>
  <si>
    <t>Stadion</t>
  </si>
  <si>
    <t>Alimentare cu apa potabila Valea Calului 800ml</t>
  </si>
  <si>
    <t>Bransamente si camine apa CERC</t>
  </si>
  <si>
    <t>Bransament apa Cerc nr.2</t>
  </si>
  <si>
    <t>1.8.6.</t>
  </si>
  <si>
    <t>Bransament apa V.Ierii nr.32</t>
  </si>
  <si>
    <t>Bransament apa V. Ierii nr.2J</t>
  </si>
  <si>
    <t>Bransament apa V.Ierii nr 212A</t>
  </si>
  <si>
    <t>Bransament apa V.Ierii nr. 82</t>
  </si>
  <si>
    <t>Bransament apa V.Ierii nr.91B</t>
  </si>
  <si>
    <t>Bransament apa Valea Ierii nr.102</t>
  </si>
  <si>
    <t>Bransament apa Valea Ierii nr. 147A</t>
  </si>
  <si>
    <t>Bransament apa Valea Ierii nr.2H</t>
  </si>
  <si>
    <t>Bransament apa V.Ierii nr.144 A</t>
  </si>
  <si>
    <t>Bransament apa V.Ierii nr.39 A</t>
  </si>
  <si>
    <t>Bransament apa Cerc nr.2B</t>
  </si>
  <si>
    <t>Teren aprozar VI 159 S=151 mp</t>
  </si>
  <si>
    <t>Teren Club Muncitoresc, S=800 mp</t>
  </si>
  <si>
    <t>Teren Dispensar uman si bir prim VI 47 S=1301 mp</t>
  </si>
  <si>
    <t>Teren remiza PSI S=75 mp</t>
  </si>
  <si>
    <t>Teren Scoala Valea Ierii 48 S=2914 mp</t>
  </si>
  <si>
    <t>Teren spatiu verde (cladire paza obsteasca) S=73 mp</t>
  </si>
  <si>
    <t>Teren sport Lunca Mutului S=15729 mp</t>
  </si>
  <si>
    <t>Teren Valea Ierii 171A S=700 mp</t>
  </si>
  <si>
    <t>Teren construire Camin+birouri, primarie</t>
  </si>
  <si>
    <t>Teren Sport Lunca Mututlui S=14271 mp</t>
  </si>
  <si>
    <t>Teren langa remiza PSI S=266 mp</t>
  </si>
  <si>
    <t>Pasune Impadurita S=104 Ha</t>
  </si>
  <si>
    <t>Padure S=40.53 Ha</t>
  </si>
  <si>
    <t>Pasune impadurita S=1.50 HA</t>
  </si>
  <si>
    <t>Padure S=20.20 HA</t>
  </si>
  <si>
    <t>Padure S=201.46 ha</t>
  </si>
  <si>
    <t>PAsune impadurita S=11.05 Ha</t>
  </si>
  <si>
    <t>Iunie 2020</t>
  </si>
  <si>
    <t>Decembrie 2021</t>
  </si>
  <si>
    <t>Decembrie 2022</t>
  </si>
  <si>
    <t>Mai 2022</t>
  </si>
  <si>
    <t>Noiembrie 2019</t>
  </si>
  <si>
    <t>Decembrie 2020</t>
  </si>
  <si>
    <t>Ajustare comisie</t>
  </si>
  <si>
    <t>5=3-1</t>
  </si>
  <si>
    <t>5=3-1+4</t>
  </si>
  <si>
    <t>6=1+5</t>
  </si>
  <si>
    <t>August 2020</t>
  </si>
  <si>
    <t>103.00.00.01</t>
  </si>
  <si>
    <t>212.09.01.01.082</t>
  </si>
  <si>
    <t>212.09.01.01.009</t>
  </si>
  <si>
    <t>212.09.01.01.007</t>
  </si>
  <si>
    <t>212.09.01.01.017</t>
  </si>
  <si>
    <t>212.09.01.01.016</t>
  </si>
  <si>
    <t>212.09.01.01.015</t>
  </si>
  <si>
    <t>212.09.01.01.014</t>
  </si>
  <si>
    <t>212.09.01.01.006</t>
  </si>
  <si>
    <t>212.09.01.01.010</t>
  </si>
  <si>
    <t>212.09.01.01.013</t>
  </si>
  <si>
    <t>212.09.01.01.012</t>
  </si>
  <si>
    <t>212.09.01.01.005</t>
  </si>
  <si>
    <t>212.09.01.01.011</t>
  </si>
  <si>
    <t>212.09.01.01.008</t>
  </si>
  <si>
    <t>212.09.01.01.002</t>
  </si>
  <si>
    <t>212.09.01.01.003</t>
  </si>
  <si>
    <t>212.09.01.01.004</t>
  </si>
  <si>
    <t>212.09.01.01.022</t>
  </si>
  <si>
    <t>212.09.01.01.018</t>
  </si>
  <si>
    <t>212.09.01.01.023</t>
  </si>
  <si>
    <t>212.09.01.01.024</t>
  </si>
  <si>
    <t>212.09.01.01.030</t>
  </si>
  <si>
    <t>212.09.01.01.031</t>
  </si>
  <si>
    <t>212.09.01.01.028</t>
  </si>
  <si>
    <t>212.09.01.01.099</t>
  </si>
  <si>
    <t>212.09.01.01.089</t>
  </si>
  <si>
    <t>212.09.01.01.090</t>
  </si>
  <si>
    <t>212.09.01.01.091</t>
  </si>
  <si>
    <t>212.09.01.01.092</t>
  </si>
  <si>
    <t>212.09.01.01.093</t>
  </si>
  <si>
    <t>212.09.01.01.027</t>
  </si>
  <si>
    <t>212.09.01.01.032</t>
  </si>
  <si>
    <t>212.09.01.01.081</t>
  </si>
  <si>
    <t>212.09.01.01.083</t>
  </si>
  <si>
    <t>212.09.01.01.088</t>
  </si>
  <si>
    <t>212.09.01.01.062</t>
  </si>
  <si>
    <t>212.09.01.01.063</t>
  </si>
  <si>
    <t>212.09.01.01.064</t>
  </si>
  <si>
    <t>212.09.01.01.065</t>
  </si>
  <si>
    <t>212.09.01.01.066</t>
  </si>
  <si>
    <t>212.09.01.01.067</t>
  </si>
  <si>
    <t>212.09.01.01.068</t>
  </si>
  <si>
    <t>212.09.01.01.070</t>
  </si>
  <si>
    <t>212.09.01.01.071</t>
  </si>
  <si>
    <t>212.09.01.01.072</t>
  </si>
  <si>
    <t>212.09.01.01.073</t>
  </si>
  <si>
    <t>212.09.01.01.074</t>
  </si>
  <si>
    <t>212.09.01.01.079</t>
  </si>
  <si>
    <t>212.09.01.01.075</t>
  </si>
  <si>
    <t>212.09.01.01.076</t>
  </si>
  <si>
    <t>212.09.01.01.077</t>
  </si>
  <si>
    <t>212.09.01.01.078</t>
  </si>
  <si>
    <t>212.09.01.01.080</t>
  </si>
  <si>
    <t>212.09.01.01.036</t>
  </si>
  <si>
    <t>212.09.01.01.037</t>
  </si>
  <si>
    <t>212.09.01.01.038</t>
  </si>
  <si>
    <t>212.09.01.01.033</t>
  </si>
  <si>
    <t>212.09.01.01.034</t>
  </si>
  <si>
    <t>212.09.01.01.035</t>
  </si>
  <si>
    <t>212.09.01.01.039</t>
  </si>
  <si>
    <t>212.09.01.01.040</t>
  </si>
  <si>
    <t>212.09.01.01.085</t>
  </si>
  <si>
    <t>103.00.00.02</t>
  </si>
  <si>
    <t>212.09.01.01.086</t>
  </si>
  <si>
    <t>212.09.01.01.087</t>
  </si>
  <si>
    <t>212.09.01.01.061</t>
  </si>
  <si>
    <t>212.09.01.01.045</t>
  </si>
  <si>
    <t>212.09.01.01.046</t>
  </si>
  <si>
    <t>212.09.01.01.049</t>
  </si>
  <si>
    <t>212.09.01.01.103</t>
  </si>
  <si>
    <t>212.09.01.01.056</t>
  </si>
  <si>
    <t>212.09.01.01.051</t>
  </si>
  <si>
    <t>212.09.01.01.050</t>
  </si>
  <si>
    <t>212.09.01.01.084</t>
  </si>
  <si>
    <t>212.09.01.01.100</t>
  </si>
  <si>
    <t>212.09.01.01.094</t>
  </si>
  <si>
    <t>212.09.01.01.102</t>
  </si>
  <si>
    <t>212.09.01.01.104</t>
  </si>
  <si>
    <t>212.09.01.01.105</t>
  </si>
  <si>
    <t>212.09.01.01.106</t>
  </si>
  <si>
    <t>212.09.01.01.107</t>
  </si>
  <si>
    <t>212.09.01.01.108</t>
  </si>
  <si>
    <t>212.09.01.01.109</t>
  </si>
  <si>
    <t>212.09.01.01.110</t>
  </si>
  <si>
    <t>212.09.01.01.101</t>
  </si>
  <si>
    <t>212.09.01.01.096</t>
  </si>
  <si>
    <t>212.09.01.01.097</t>
  </si>
  <si>
    <t>212.09.01.01.098</t>
  </si>
  <si>
    <t>211.01.00.01.010</t>
  </si>
  <si>
    <t>211.01.00.01.002</t>
  </si>
  <si>
    <t>211.01.00.01.003</t>
  </si>
  <si>
    <t>211.01.00.01.004</t>
  </si>
  <si>
    <t>211.01.00.01.005</t>
  </si>
  <si>
    <t>211.01.00.01.006</t>
  </si>
  <si>
    <t>211.01.00.01.007</t>
  </si>
  <si>
    <t>211.01.00.01.011</t>
  </si>
  <si>
    <t>211.01.00.01.012</t>
  </si>
  <si>
    <t>211.01.00.01.013</t>
  </si>
  <si>
    <t>211.01.00.01.014</t>
  </si>
  <si>
    <t>211.01.00.01.015</t>
  </si>
  <si>
    <t>211.01.00.01.016</t>
  </si>
  <si>
    <t>211.01.00.01.017</t>
  </si>
  <si>
    <t>211.01.00.01.018</t>
  </si>
  <si>
    <t>211.01.00.01.019</t>
  </si>
  <si>
    <t>211.01.00.01.020</t>
  </si>
  <si>
    <t>211.01.00.01.001</t>
  </si>
  <si>
    <t>211.01.00.01.008</t>
  </si>
  <si>
    <t>211.01.00.01.009</t>
  </si>
  <si>
    <t>211.01.00.01.021</t>
  </si>
  <si>
    <t>211.01.00.01.022</t>
  </si>
  <si>
    <t>211.01.00.01.023</t>
  </si>
  <si>
    <t>211.01.00.01.024</t>
  </si>
  <si>
    <t>211.01.00.01.025</t>
  </si>
  <si>
    <t>211.01.00.01.026</t>
  </si>
  <si>
    <t>211.01.00.01.027</t>
  </si>
  <si>
    <t>211.01.00.01.028</t>
  </si>
  <si>
    <t>211.01.00.01.029</t>
  </si>
  <si>
    <t>211.01.00.01.030</t>
  </si>
  <si>
    <t>211.01.00.01.031</t>
  </si>
  <si>
    <t>211.01.00.01.032</t>
  </si>
  <si>
    <t>211.01.00.01.033</t>
  </si>
  <si>
    <t>211.01.00.01.034</t>
  </si>
  <si>
    <t>211.01.00.01.035</t>
  </si>
  <si>
    <t>211.01.00.01.036</t>
  </si>
  <si>
    <t>211.01.00.01.037</t>
  </si>
  <si>
    <t>211.01.00.01.038</t>
  </si>
  <si>
    <t>211.01.00.01.039</t>
  </si>
  <si>
    <t>211.01.00.01.040</t>
  </si>
  <si>
    <t>211.01.00.01.048</t>
  </si>
  <si>
    <t>211.01.00.01.049</t>
  </si>
  <si>
    <t>211.01.00.01.042</t>
  </si>
  <si>
    <t>211.01.00.01.043</t>
  </si>
  <si>
    <t>211.01.00.01.044</t>
  </si>
  <si>
    <t>211.01.00.01.045</t>
  </si>
  <si>
    <t>211.01.00.01.046</t>
  </si>
  <si>
    <t>211.01.00.01.047</t>
  </si>
  <si>
    <t>Cont analitic Mijloc Fix</t>
  </si>
  <si>
    <t>Cont analitic Domeniul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</si>
</sst>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9"/>
      <color rgb="FF000000"/>
      <name val="Arial"/>
      <family val="2"/>
    </font>
    <font>
      <b/>
      <sz val="11"/>
      <name val="Calibri"/>
      <family val="2"/>
    </font>
    <font>
      <b/>
      <sz val="11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name val="Times New Roman"/>
      <family val="1"/>
    </font>
    <font>
      <b/>
      <i/>
      <sz val="12"/>
      <color rgb="FF000000"/>
      <name val="Arial"/>
      <family val="2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</font>
    <font>
      <b/>
      <i/>
      <sz val="11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indexed="64"/>
      </top>
      <bottom style="thin">
        <color rgb="FF808080"/>
      </bottom>
      <diagonal/>
    </border>
    <border>
      <left/>
      <right/>
      <top style="thin">
        <color indexed="64"/>
      </top>
      <bottom style="thin">
        <color rgb="FF80808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vertical="center"/>
    </xf>
    <xf numFmtId="4" fontId="10" fillId="0" borderId="4" xfId="0" applyNumberFormat="1" applyFont="1" applyBorder="1"/>
    <xf numFmtId="4" fontId="8" fillId="2" borderId="4" xfId="0" applyNumberFormat="1" applyFont="1" applyFill="1" applyBorder="1" applyAlignment="1">
      <alignment horizontal="right" vertical="top" wrapText="1" readingOrder="1"/>
    </xf>
    <xf numFmtId="4" fontId="11" fillId="2" borderId="4" xfId="0" applyNumberFormat="1" applyFont="1" applyFill="1" applyBorder="1" applyAlignment="1">
      <alignment horizontal="right" vertical="top" wrapText="1" readingOrder="1"/>
    </xf>
    <xf numFmtId="0" fontId="2" fillId="0" borderId="0" xfId="0" applyFont="1"/>
    <xf numFmtId="0" fontId="4" fillId="0" borderId="0" xfId="0" applyFont="1"/>
    <xf numFmtId="0" fontId="13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6" borderId="6" xfId="0" applyFont="1" applyFill="1" applyBorder="1" applyAlignment="1">
      <alignment vertical="top" wrapText="1" readingOrder="1"/>
    </xf>
    <xf numFmtId="0" fontId="6" fillId="6" borderId="8" xfId="0" applyFont="1" applyFill="1" applyBorder="1" applyAlignment="1">
      <alignment vertical="top" wrapText="1" readingOrder="1"/>
    </xf>
    <xf numFmtId="4" fontId="6" fillId="6" borderId="9" xfId="0" applyNumberFormat="1" applyFont="1" applyFill="1" applyBorder="1" applyAlignment="1">
      <alignment horizontal="right" vertical="top" wrapText="1" readingOrder="1"/>
    </xf>
    <xf numFmtId="164" fontId="10" fillId="5" borderId="4" xfId="0" applyNumberFormat="1" applyFont="1" applyFill="1" applyBorder="1"/>
    <xf numFmtId="4" fontId="10" fillId="5" borderId="4" xfId="0" applyNumberFormat="1" applyFont="1" applyFill="1" applyBorder="1"/>
    <xf numFmtId="0" fontId="6" fillId="7" borderId="1" xfId="0" applyFont="1" applyFill="1" applyBorder="1" applyAlignment="1">
      <alignment vertical="top" wrapText="1" readingOrder="1"/>
    </xf>
    <xf numFmtId="0" fontId="6" fillId="7" borderId="3" xfId="0" applyFont="1" applyFill="1" applyBorder="1" applyAlignment="1">
      <alignment vertical="top" wrapText="1" readingOrder="1"/>
    </xf>
    <xf numFmtId="4" fontId="6" fillId="6" borderId="10" xfId="0" applyNumberFormat="1" applyFont="1" applyFill="1" applyBorder="1" applyAlignment="1">
      <alignment horizontal="right" vertical="top" wrapText="1" readingOrder="1"/>
    </xf>
    <xf numFmtId="0" fontId="6" fillId="6" borderId="3" xfId="0" applyFont="1" applyFill="1" applyBorder="1" applyAlignment="1">
      <alignment vertical="top" wrapText="1" readingOrder="1"/>
    </xf>
    <xf numFmtId="4" fontId="6" fillId="7" borderId="10" xfId="0" applyNumberFormat="1" applyFont="1" applyFill="1" applyBorder="1" applyAlignment="1">
      <alignment horizontal="right" vertical="top" wrapText="1" readingOrder="1"/>
    </xf>
    <xf numFmtId="0" fontId="10" fillId="0" borderId="4" xfId="0" applyFont="1" applyBorder="1" applyAlignment="1">
      <alignment vertical="top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/>
    <xf numFmtId="4" fontId="14" fillId="4" borderId="4" xfId="0" applyNumberFormat="1" applyFont="1" applyFill="1" applyBorder="1"/>
    <xf numFmtId="4" fontId="15" fillId="4" borderId="4" xfId="0" applyNumberFormat="1" applyFont="1" applyFill="1" applyBorder="1"/>
    <xf numFmtId="4" fontId="14" fillId="4" borderId="7" xfId="0" applyNumberFormat="1" applyFont="1" applyFill="1" applyBorder="1"/>
    <xf numFmtId="0" fontId="3" fillId="2" borderId="4" xfId="0" applyFont="1" applyFill="1" applyBorder="1" applyAlignment="1">
      <alignment vertical="top" wrapText="1" readingOrder="1"/>
    </xf>
    <xf numFmtId="4" fontId="6" fillId="2" borderId="4" xfId="0" applyNumberFormat="1" applyFont="1" applyFill="1" applyBorder="1" applyAlignment="1">
      <alignment horizontal="right" vertical="top" wrapText="1" readingOrder="1"/>
    </xf>
    <xf numFmtId="4" fontId="10" fillId="0" borderId="4" xfId="0" applyNumberFormat="1" applyFont="1" applyBorder="1" applyAlignment="1">
      <alignment vertical="top" wrapText="1"/>
    </xf>
    <xf numFmtId="0" fontId="3" fillId="3" borderId="4" xfId="0" applyFont="1" applyFill="1" applyBorder="1" applyAlignment="1">
      <alignment vertical="top" wrapText="1" readingOrder="1"/>
    </xf>
    <xf numFmtId="4" fontId="6" fillId="3" borderId="4" xfId="0" applyNumberFormat="1" applyFont="1" applyFill="1" applyBorder="1" applyAlignment="1">
      <alignment horizontal="right" vertical="top" wrapText="1" readingOrder="1"/>
    </xf>
    <xf numFmtId="0" fontId="5" fillId="0" borderId="0" xfId="0" applyFont="1" applyAlignment="1">
      <alignment horizontal="center"/>
    </xf>
    <xf numFmtId="4" fontId="1" fillId="0" borderId="0" xfId="0" applyNumberFormat="1" applyFont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/>
    <xf numFmtId="0" fontId="10" fillId="5" borderId="7" xfId="0" applyFont="1" applyFill="1" applyBorder="1" applyAlignment="1">
      <alignment vertical="top" wrapText="1"/>
    </xf>
    <xf numFmtId="0" fontId="10" fillId="5" borderId="4" xfId="0" applyFont="1" applyFill="1" applyBorder="1" applyAlignment="1">
      <alignment vertical="top" wrapText="1"/>
    </xf>
    <xf numFmtId="14" fontId="10" fillId="5" borderId="4" xfId="0" applyNumberFormat="1" applyFont="1" applyFill="1" applyBorder="1" applyAlignment="1">
      <alignment vertical="top" wrapText="1"/>
    </xf>
    <xf numFmtId="4" fontId="10" fillId="6" borderId="10" xfId="0" applyNumberFormat="1" applyFont="1" applyFill="1" applyBorder="1" applyAlignment="1">
      <alignment horizontal="right" vertical="top" wrapText="1" readingOrder="1"/>
    </xf>
    <xf numFmtId="49" fontId="10" fillId="0" borderId="0" xfId="0" applyNumberFormat="1" applyFont="1" applyAlignment="1">
      <alignment horizontal="center" vertical="center"/>
    </xf>
    <xf numFmtId="3" fontId="1" fillId="0" borderId="0" xfId="0" applyNumberFormat="1" applyFont="1"/>
    <xf numFmtId="4" fontId="10" fillId="0" borderId="14" xfId="0" applyNumberFormat="1" applyFont="1" applyBorder="1"/>
    <xf numFmtId="4" fontId="6" fillId="6" borderId="4" xfId="0" applyNumberFormat="1" applyFont="1" applyFill="1" applyBorder="1" applyAlignment="1">
      <alignment horizontal="right" vertical="top" wrapText="1" readingOrder="1"/>
    </xf>
    <xf numFmtId="4" fontId="6" fillId="6" borderId="4" xfId="0" applyNumberFormat="1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textRotation="90" wrapText="1"/>
    </xf>
    <xf numFmtId="0" fontId="6" fillId="7" borderId="1" xfId="0" applyFont="1" applyFill="1" applyBorder="1" applyAlignment="1">
      <alignment vertical="top" wrapText="1" readingOrder="1"/>
    </xf>
    <xf numFmtId="0" fontId="7" fillId="5" borderId="2" xfId="0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 wrapText="1" readingOrder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vertical="top" wrapText="1" readingOrder="1"/>
    </xf>
    <xf numFmtId="0" fontId="4" fillId="0" borderId="0" xfId="0" applyFont="1" applyAlignment="1">
      <alignment horizontal="center" wrapText="1"/>
    </xf>
    <xf numFmtId="0" fontId="9" fillId="2" borderId="4" xfId="0" applyFont="1" applyFill="1" applyBorder="1" applyAlignment="1">
      <alignment horizontal="center" vertical="top" wrapText="1" readingOrder="1"/>
    </xf>
    <xf numFmtId="0" fontId="9" fillId="2" borderId="14" xfId="0" applyFont="1" applyFill="1" applyBorder="1" applyAlignment="1">
      <alignment horizontal="center" vertical="top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0" fontId="11" fillId="2" borderId="12" xfId="0" applyFont="1" applyFill="1" applyBorder="1" applyAlignment="1">
      <alignment horizontal="center" vertical="center" wrapText="1" readingOrder="1"/>
    </xf>
    <xf numFmtId="164" fontId="7" fillId="0" borderId="13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6" borderId="6" xfId="0" applyFont="1" applyFill="1" applyBorder="1" applyAlignment="1">
      <alignment vertical="top" wrapText="1" readingOrder="1"/>
    </xf>
    <xf numFmtId="0" fontId="7" fillId="5" borderId="5" xfId="0" applyFont="1" applyFill="1" applyBorder="1" applyAlignment="1">
      <alignment vertical="top" wrapText="1"/>
    </xf>
    <xf numFmtId="0" fontId="6" fillId="6" borderId="14" xfId="0" applyFont="1" applyFill="1" applyBorder="1" applyAlignment="1">
      <alignment horizontal="center" vertical="top" wrapText="1" readingOrder="1"/>
    </xf>
    <xf numFmtId="0" fontId="6" fillId="6" borderId="16" xfId="0" applyFont="1" applyFill="1" applyBorder="1" applyAlignment="1">
      <alignment horizontal="center" vertical="top" wrapText="1" readingOrder="1"/>
    </xf>
    <xf numFmtId="0" fontId="6" fillId="6" borderId="15" xfId="0" applyFont="1" applyFill="1" applyBorder="1" applyAlignment="1">
      <alignment horizontal="center" vertical="top" wrapText="1" readingOrder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C0C0C0"/>
      <rgbColor rgb="00808080"/>
      <rgbColor rgb="00F5F5F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0000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2"/>
  <sheetViews>
    <sheetView tabSelected="1" topLeftCell="A106" workbookViewId="0">
      <selection activeCell="R14" sqref="R14"/>
    </sheetView>
  </sheetViews>
  <sheetFormatPr defaultRowHeight="14.4" x14ac:dyDescent="0.3"/>
  <cols>
    <col min="1" max="1" width="6.6640625" customWidth="1"/>
    <col min="5" max="5" width="9" customWidth="1"/>
    <col min="6" max="6" width="10.6640625" customWidth="1"/>
    <col min="8" max="8" width="14" customWidth="1"/>
    <col min="9" max="9" width="17.88671875" customWidth="1"/>
    <col min="10" max="10" width="6" customWidth="1"/>
    <col min="11" max="11" width="16" customWidth="1"/>
    <col min="12" max="12" width="8.109375" customWidth="1"/>
    <col min="13" max="13" width="16.44140625" customWidth="1"/>
    <col min="14" max="14" width="12.77734375" customWidth="1"/>
    <col min="15" max="16" width="14.77734375" customWidth="1"/>
    <col min="20" max="20" width="24.109375" customWidth="1"/>
  </cols>
  <sheetData>
    <row r="1" spans="1:20" x14ac:dyDescent="0.3">
      <c r="A1" s="55" t="s">
        <v>119</v>
      </c>
      <c r="B1" s="55"/>
      <c r="C1" s="55"/>
      <c r="M1" s="11" t="s">
        <v>126</v>
      </c>
    </row>
    <row r="2" spans="1:20" x14ac:dyDescent="0.3">
      <c r="A2" s="55" t="s">
        <v>120</v>
      </c>
      <c r="B2" s="55"/>
      <c r="C2" s="55"/>
      <c r="K2" s="65" t="s">
        <v>127</v>
      </c>
      <c r="L2" s="65"/>
      <c r="M2" s="65"/>
    </row>
    <row r="3" spans="1:20" x14ac:dyDescent="0.3">
      <c r="A3" s="2"/>
      <c r="B3" s="2"/>
      <c r="C3" s="2"/>
      <c r="E3" s="9"/>
      <c r="F3" s="9"/>
      <c r="G3" s="64" t="s">
        <v>124</v>
      </c>
      <c r="H3" s="64"/>
      <c r="I3" s="9"/>
    </row>
    <row r="4" spans="1:20" x14ac:dyDescent="0.3">
      <c r="A4" s="2"/>
      <c r="B4" s="2"/>
      <c r="C4" s="2"/>
      <c r="E4" s="10" t="s">
        <v>125</v>
      </c>
      <c r="F4" s="9"/>
      <c r="G4" s="9"/>
      <c r="H4" s="9"/>
      <c r="I4" s="9"/>
    </row>
    <row r="5" spans="1:20" x14ac:dyDescent="0.3">
      <c r="A5" s="2"/>
      <c r="B5" s="2"/>
      <c r="C5" s="2"/>
      <c r="E5" s="9"/>
      <c r="F5" s="10" t="s">
        <v>145</v>
      </c>
      <c r="G5" s="9"/>
      <c r="H5" s="9"/>
      <c r="I5" s="9"/>
      <c r="M5" s="12" t="s">
        <v>128</v>
      </c>
    </row>
    <row r="6" spans="1:20" x14ac:dyDescent="0.3">
      <c r="F6" s="8"/>
      <c r="K6" s="65" t="s">
        <v>129</v>
      </c>
      <c r="L6" s="65"/>
      <c r="M6" s="65"/>
    </row>
    <row r="8" spans="1:20" x14ac:dyDescent="0.3">
      <c r="A8" s="47" t="s">
        <v>106</v>
      </c>
      <c r="B8" s="52" t="s">
        <v>107</v>
      </c>
      <c r="C8" s="52"/>
      <c r="D8" s="52"/>
      <c r="E8" s="52"/>
      <c r="F8" s="3" t="s">
        <v>109</v>
      </c>
      <c r="G8" s="4" t="s">
        <v>110</v>
      </c>
      <c r="H8" s="4" t="s">
        <v>112</v>
      </c>
      <c r="I8" s="4">
        <v>1</v>
      </c>
      <c r="J8" s="4">
        <v>2</v>
      </c>
      <c r="K8" s="4" t="s">
        <v>117</v>
      </c>
      <c r="L8" s="4">
        <v>4</v>
      </c>
      <c r="M8" s="4" t="s">
        <v>207</v>
      </c>
      <c r="N8" s="4" t="s">
        <v>208</v>
      </c>
      <c r="O8" s="4"/>
      <c r="P8" s="4"/>
    </row>
    <row r="9" spans="1:20" ht="15" customHeight="1" x14ac:dyDescent="0.3">
      <c r="A9" s="47"/>
      <c r="B9" s="53" t="s">
        <v>113</v>
      </c>
      <c r="C9" s="53"/>
      <c r="D9" s="53"/>
      <c r="E9" s="53"/>
      <c r="F9" s="47" t="s">
        <v>108</v>
      </c>
      <c r="G9" s="47" t="s">
        <v>111</v>
      </c>
      <c r="H9" s="51" t="s">
        <v>114</v>
      </c>
      <c r="I9" s="47" t="s">
        <v>115</v>
      </c>
      <c r="J9" s="47" t="s">
        <v>116</v>
      </c>
      <c r="K9" s="47" t="s">
        <v>118</v>
      </c>
      <c r="L9" s="47" t="s">
        <v>205</v>
      </c>
      <c r="M9" s="51" t="s">
        <v>130</v>
      </c>
      <c r="N9" s="47" t="s">
        <v>118</v>
      </c>
      <c r="O9" s="47" t="s">
        <v>347</v>
      </c>
      <c r="P9" s="47" t="s">
        <v>348</v>
      </c>
    </row>
    <row r="10" spans="1:20" x14ac:dyDescent="0.3">
      <c r="A10" s="47"/>
      <c r="B10" s="53"/>
      <c r="C10" s="53"/>
      <c r="D10" s="53"/>
      <c r="E10" s="53"/>
      <c r="F10" s="47"/>
      <c r="G10" s="47"/>
      <c r="H10" s="51"/>
      <c r="I10" s="47"/>
      <c r="J10" s="47"/>
      <c r="K10" s="47"/>
      <c r="L10" s="47"/>
      <c r="M10" s="51"/>
      <c r="N10" s="47"/>
      <c r="O10" s="47"/>
      <c r="P10" s="47"/>
    </row>
    <row r="11" spans="1:20" ht="88.5" customHeight="1" x14ac:dyDescent="0.3">
      <c r="A11" s="47"/>
      <c r="B11" s="53"/>
      <c r="C11" s="53"/>
      <c r="D11" s="53"/>
      <c r="E11" s="53"/>
      <c r="F11" s="47"/>
      <c r="G11" s="47"/>
      <c r="H11" s="51"/>
      <c r="I11" s="47"/>
      <c r="J11" s="47"/>
      <c r="K11" s="47"/>
      <c r="L11" s="47"/>
      <c r="M11" s="51"/>
      <c r="N11" s="47"/>
      <c r="O11" s="47"/>
      <c r="P11" s="47"/>
    </row>
    <row r="12" spans="1:20" ht="15" customHeight="1" x14ac:dyDescent="0.3">
      <c r="A12" s="13">
        <v>1</v>
      </c>
      <c r="B12" s="66" t="s">
        <v>7</v>
      </c>
      <c r="C12" s="67" t="s">
        <v>7</v>
      </c>
      <c r="D12" s="67" t="s">
        <v>7</v>
      </c>
      <c r="E12" s="67" t="s">
        <v>7</v>
      </c>
      <c r="F12" s="38"/>
      <c r="G12" s="14" t="s">
        <v>8</v>
      </c>
      <c r="H12" s="42" t="s">
        <v>144</v>
      </c>
      <c r="I12" s="15">
        <v>26165.239999999998</v>
      </c>
      <c r="J12" s="16">
        <v>1.2849999999999999</v>
      </c>
      <c r="K12" s="17">
        <f>I12*J12</f>
        <v>33622.333399999996</v>
      </c>
      <c r="L12" s="17">
        <f>ROUND(K12,0)-K12</f>
        <v>-0.33339999999589054</v>
      </c>
      <c r="M12" s="44">
        <f>K12-I12+L12</f>
        <v>7456.760000000002</v>
      </c>
      <c r="N12" s="45">
        <f>I12+M12</f>
        <v>33622</v>
      </c>
      <c r="O12" s="46" t="s">
        <v>211</v>
      </c>
      <c r="P12" s="46" t="s">
        <v>210</v>
      </c>
      <c r="T12" s="35"/>
    </row>
    <row r="13" spans="1:20" ht="15" customHeight="1" x14ac:dyDescent="0.3">
      <c r="A13" s="18">
        <f>A12+1</f>
        <v>2</v>
      </c>
      <c r="B13" s="48" t="s">
        <v>55</v>
      </c>
      <c r="C13" s="49" t="s">
        <v>55</v>
      </c>
      <c r="D13" s="49" t="s">
        <v>55</v>
      </c>
      <c r="E13" s="49" t="s">
        <v>55</v>
      </c>
      <c r="F13" s="39">
        <v>13187</v>
      </c>
      <c r="G13" s="19" t="s">
        <v>44</v>
      </c>
      <c r="H13" s="42" t="s">
        <v>144</v>
      </c>
      <c r="I13" s="20">
        <v>270552.61</v>
      </c>
      <c r="J13" s="16">
        <v>1.2849999999999999</v>
      </c>
      <c r="K13" s="17">
        <f t="shared" ref="K13:K76" si="0">I13*J13</f>
        <v>347660.10384999996</v>
      </c>
      <c r="L13" s="17">
        <f t="shared" ref="L13:L76" si="1">ROUND(K13,0)-K13</f>
        <v>-0.10384999995585531</v>
      </c>
      <c r="M13" s="44">
        <f t="shared" ref="M13:M76" si="2">K13-I13+L13</f>
        <v>77107.390000000014</v>
      </c>
      <c r="N13" s="45">
        <f t="shared" ref="N13:N76" si="3">I13+M13</f>
        <v>347660</v>
      </c>
      <c r="O13" s="46" t="s">
        <v>212</v>
      </c>
      <c r="P13" s="46" t="s">
        <v>210</v>
      </c>
      <c r="T13" s="35"/>
    </row>
    <row r="14" spans="1:20" ht="15" customHeight="1" x14ac:dyDescent="0.3">
      <c r="A14" s="18">
        <f t="shared" ref="A14:A77" si="4">A13+1</f>
        <v>3</v>
      </c>
      <c r="B14" s="50" t="s">
        <v>57</v>
      </c>
      <c r="C14" s="49" t="s">
        <v>57</v>
      </c>
      <c r="D14" s="49" t="s">
        <v>57</v>
      </c>
      <c r="E14" s="49" t="s">
        <v>57</v>
      </c>
      <c r="F14" s="39">
        <v>13188</v>
      </c>
      <c r="G14" s="21" t="s">
        <v>44</v>
      </c>
      <c r="H14" s="42" t="s">
        <v>144</v>
      </c>
      <c r="I14" s="20">
        <v>2775</v>
      </c>
      <c r="J14" s="16">
        <v>1.2849999999999999</v>
      </c>
      <c r="K14" s="17">
        <f t="shared" si="0"/>
        <v>3565.875</v>
      </c>
      <c r="L14" s="17">
        <f t="shared" si="1"/>
        <v>0.125</v>
      </c>
      <c r="M14" s="44">
        <f t="shared" si="2"/>
        <v>791</v>
      </c>
      <c r="N14" s="45">
        <f t="shared" si="3"/>
        <v>3566</v>
      </c>
      <c r="O14" s="46" t="s">
        <v>213</v>
      </c>
      <c r="P14" s="46" t="s">
        <v>210</v>
      </c>
      <c r="T14" s="35"/>
    </row>
    <row r="15" spans="1:20" ht="15" customHeight="1" x14ac:dyDescent="0.3">
      <c r="A15" s="18">
        <f t="shared" si="4"/>
        <v>4</v>
      </c>
      <c r="B15" s="48" t="s">
        <v>58</v>
      </c>
      <c r="C15" s="49" t="s">
        <v>58</v>
      </c>
      <c r="D15" s="49" t="s">
        <v>58</v>
      </c>
      <c r="E15" s="49" t="s">
        <v>58</v>
      </c>
      <c r="F15" s="39">
        <v>13189</v>
      </c>
      <c r="G15" s="19" t="s">
        <v>44</v>
      </c>
      <c r="H15" s="42" t="s">
        <v>144</v>
      </c>
      <c r="I15" s="20">
        <v>2775</v>
      </c>
      <c r="J15" s="16">
        <v>1.2849999999999999</v>
      </c>
      <c r="K15" s="17">
        <f t="shared" si="0"/>
        <v>3565.875</v>
      </c>
      <c r="L15" s="17">
        <f t="shared" si="1"/>
        <v>0.125</v>
      </c>
      <c r="M15" s="44">
        <f t="shared" si="2"/>
        <v>791</v>
      </c>
      <c r="N15" s="45">
        <f t="shared" si="3"/>
        <v>3566</v>
      </c>
      <c r="O15" s="46" t="s">
        <v>214</v>
      </c>
      <c r="P15" s="46" t="s">
        <v>210</v>
      </c>
      <c r="T15" s="35"/>
    </row>
    <row r="16" spans="1:20" ht="15" customHeight="1" x14ac:dyDescent="0.3">
      <c r="A16" s="18">
        <f t="shared" si="4"/>
        <v>5</v>
      </c>
      <c r="B16" s="50" t="s">
        <v>59</v>
      </c>
      <c r="C16" s="49" t="s">
        <v>59</v>
      </c>
      <c r="D16" s="49" t="s">
        <v>59</v>
      </c>
      <c r="E16" s="49" t="s">
        <v>59</v>
      </c>
      <c r="F16" s="39">
        <v>13190</v>
      </c>
      <c r="G16" s="21" t="s">
        <v>44</v>
      </c>
      <c r="H16" s="42" t="s">
        <v>144</v>
      </c>
      <c r="I16" s="20">
        <v>2775</v>
      </c>
      <c r="J16" s="16">
        <v>1.2849999999999999</v>
      </c>
      <c r="K16" s="17">
        <f t="shared" si="0"/>
        <v>3565.875</v>
      </c>
      <c r="L16" s="17">
        <f t="shared" si="1"/>
        <v>0.125</v>
      </c>
      <c r="M16" s="44">
        <f t="shared" si="2"/>
        <v>791</v>
      </c>
      <c r="N16" s="45">
        <f t="shared" si="3"/>
        <v>3566</v>
      </c>
      <c r="O16" s="46" t="s">
        <v>215</v>
      </c>
      <c r="P16" s="46" t="s">
        <v>210</v>
      </c>
      <c r="T16" s="35"/>
    </row>
    <row r="17" spans="1:20" ht="15" customHeight="1" x14ac:dyDescent="0.3">
      <c r="A17" s="18">
        <f t="shared" si="4"/>
        <v>6</v>
      </c>
      <c r="B17" s="48" t="s">
        <v>60</v>
      </c>
      <c r="C17" s="49" t="s">
        <v>60</v>
      </c>
      <c r="D17" s="49" t="s">
        <v>60</v>
      </c>
      <c r="E17" s="49" t="s">
        <v>60</v>
      </c>
      <c r="F17" s="39">
        <v>13191</v>
      </c>
      <c r="G17" s="19" t="s">
        <v>44</v>
      </c>
      <c r="H17" s="42" t="s">
        <v>144</v>
      </c>
      <c r="I17" s="20">
        <v>2775</v>
      </c>
      <c r="J17" s="16">
        <v>1.2849999999999999</v>
      </c>
      <c r="K17" s="17">
        <f t="shared" si="0"/>
        <v>3565.875</v>
      </c>
      <c r="L17" s="17">
        <f t="shared" si="1"/>
        <v>0.125</v>
      </c>
      <c r="M17" s="44">
        <f t="shared" si="2"/>
        <v>791</v>
      </c>
      <c r="N17" s="45">
        <f t="shared" si="3"/>
        <v>3566</v>
      </c>
      <c r="O17" s="46" t="s">
        <v>216</v>
      </c>
      <c r="P17" s="46" t="s">
        <v>210</v>
      </c>
      <c r="T17" s="35"/>
    </row>
    <row r="18" spans="1:20" ht="15" customHeight="1" x14ac:dyDescent="0.3">
      <c r="A18" s="18">
        <f t="shared" si="4"/>
        <v>7</v>
      </c>
      <c r="B18" s="50" t="s">
        <v>61</v>
      </c>
      <c r="C18" s="49" t="s">
        <v>61</v>
      </c>
      <c r="D18" s="49" t="s">
        <v>61</v>
      </c>
      <c r="E18" s="49" t="s">
        <v>61</v>
      </c>
      <c r="F18" s="39">
        <v>13192</v>
      </c>
      <c r="G18" s="21" t="s">
        <v>44</v>
      </c>
      <c r="H18" s="42" t="s">
        <v>144</v>
      </c>
      <c r="I18" s="20">
        <v>2775</v>
      </c>
      <c r="J18" s="16">
        <v>1.2849999999999999</v>
      </c>
      <c r="K18" s="17">
        <f t="shared" si="0"/>
        <v>3565.875</v>
      </c>
      <c r="L18" s="17">
        <f t="shared" si="1"/>
        <v>0.125</v>
      </c>
      <c r="M18" s="44">
        <f t="shared" si="2"/>
        <v>791</v>
      </c>
      <c r="N18" s="45">
        <f t="shared" si="3"/>
        <v>3566</v>
      </c>
      <c r="O18" s="46" t="s">
        <v>217</v>
      </c>
      <c r="P18" s="46" t="s">
        <v>210</v>
      </c>
      <c r="T18" s="35"/>
    </row>
    <row r="19" spans="1:20" ht="15" customHeight="1" x14ac:dyDescent="0.3">
      <c r="A19" s="18">
        <f t="shared" si="4"/>
        <v>8</v>
      </c>
      <c r="B19" s="48" t="s">
        <v>62</v>
      </c>
      <c r="C19" s="49" t="s">
        <v>62</v>
      </c>
      <c r="D19" s="49" t="s">
        <v>62</v>
      </c>
      <c r="E19" s="49" t="s">
        <v>62</v>
      </c>
      <c r="F19" s="39">
        <v>13193</v>
      </c>
      <c r="G19" s="19" t="s">
        <v>44</v>
      </c>
      <c r="H19" s="42" t="s">
        <v>144</v>
      </c>
      <c r="I19" s="20">
        <v>2775</v>
      </c>
      <c r="J19" s="16">
        <v>1.2849999999999999</v>
      </c>
      <c r="K19" s="17">
        <f t="shared" si="0"/>
        <v>3565.875</v>
      </c>
      <c r="L19" s="17">
        <f t="shared" si="1"/>
        <v>0.125</v>
      </c>
      <c r="M19" s="44">
        <f t="shared" si="2"/>
        <v>791</v>
      </c>
      <c r="N19" s="45">
        <f t="shared" si="3"/>
        <v>3566</v>
      </c>
      <c r="O19" s="46" t="s">
        <v>218</v>
      </c>
      <c r="P19" s="46" t="s">
        <v>210</v>
      </c>
      <c r="T19" s="35"/>
    </row>
    <row r="20" spans="1:20" ht="15" customHeight="1" x14ac:dyDescent="0.3">
      <c r="A20" s="18">
        <f t="shared" si="4"/>
        <v>9</v>
      </c>
      <c r="B20" s="50" t="s">
        <v>67</v>
      </c>
      <c r="C20" s="49" t="s">
        <v>67</v>
      </c>
      <c r="D20" s="49" t="s">
        <v>67</v>
      </c>
      <c r="E20" s="49" t="s">
        <v>67</v>
      </c>
      <c r="F20" s="39">
        <v>13194</v>
      </c>
      <c r="G20" s="21" t="s">
        <v>44</v>
      </c>
      <c r="H20" s="42" t="s">
        <v>144</v>
      </c>
      <c r="I20" s="20">
        <v>2775</v>
      </c>
      <c r="J20" s="16">
        <v>1.2849999999999999</v>
      </c>
      <c r="K20" s="17">
        <f t="shared" si="0"/>
        <v>3565.875</v>
      </c>
      <c r="L20" s="17">
        <f t="shared" si="1"/>
        <v>0.125</v>
      </c>
      <c r="M20" s="44">
        <f t="shared" si="2"/>
        <v>791</v>
      </c>
      <c r="N20" s="45">
        <f t="shared" si="3"/>
        <v>3566</v>
      </c>
      <c r="O20" s="46" t="s">
        <v>219</v>
      </c>
      <c r="P20" s="46" t="s">
        <v>210</v>
      </c>
      <c r="T20" s="35"/>
    </row>
    <row r="21" spans="1:20" ht="15" customHeight="1" x14ac:dyDescent="0.3">
      <c r="A21" s="18">
        <f t="shared" si="4"/>
        <v>10</v>
      </c>
      <c r="B21" s="48" t="s">
        <v>63</v>
      </c>
      <c r="C21" s="49" t="s">
        <v>63</v>
      </c>
      <c r="D21" s="49" t="s">
        <v>63</v>
      </c>
      <c r="E21" s="49" t="s">
        <v>63</v>
      </c>
      <c r="F21" s="39">
        <v>13195</v>
      </c>
      <c r="G21" s="19" t="s">
        <v>44</v>
      </c>
      <c r="H21" s="42" t="s">
        <v>144</v>
      </c>
      <c r="I21" s="20">
        <v>2775</v>
      </c>
      <c r="J21" s="16">
        <v>1.2849999999999999</v>
      </c>
      <c r="K21" s="17">
        <f t="shared" si="0"/>
        <v>3565.875</v>
      </c>
      <c r="L21" s="17">
        <f t="shared" si="1"/>
        <v>0.125</v>
      </c>
      <c r="M21" s="44">
        <f t="shared" si="2"/>
        <v>791</v>
      </c>
      <c r="N21" s="45">
        <f t="shared" si="3"/>
        <v>3566</v>
      </c>
      <c r="O21" s="46" t="s">
        <v>220</v>
      </c>
      <c r="P21" s="46" t="s">
        <v>210</v>
      </c>
      <c r="T21" s="35"/>
    </row>
    <row r="22" spans="1:20" ht="15" customHeight="1" x14ac:dyDescent="0.3">
      <c r="A22" s="18">
        <f t="shared" si="4"/>
        <v>11</v>
      </c>
      <c r="B22" s="50" t="s">
        <v>64</v>
      </c>
      <c r="C22" s="49" t="s">
        <v>64</v>
      </c>
      <c r="D22" s="49" t="s">
        <v>64</v>
      </c>
      <c r="E22" s="49" t="s">
        <v>64</v>
      </c>
      <c r="F22" s="39">
        <v>13195</v>
      </c>
      <c r="G22" s="21" t="s">
        <v>44</v>
      </c>
      <c r="H22" s="42" t="s">
        <v>144</v>
      </c>
      <c r="I22" s="20">
        <v>2775</v>
      </c>
      <c r="J22" s="16">
        <v>1.2849999999999999</v>
      </c>
      <c r="K22" s="17">
        <f t="shared" si="0"/>
        <v>3565.875</v>
      </c>
      <c r="L22" s="17">
        <f t="shared" si="1"/>
        <v>0.125</v>
      </c>
      <c r="M22" s="44">
        <f t="shared" si="2"/>
        <v>791</v>
      </c>
      <c r="N22" s="45">
        <f t="shared" si="3"/>
        <v>3566</v>
      </c>
      <c r="O22" s="46" t="s">
        <v>221</v>
      </c>
      <c r="P22" s="46" t="s">
        <v>210</v>
      </c>
      <c r="T22" s="35"/>
    </row>
    <row r="23" spans="1:20" ht="15" customHeight="1" x14ac:dyDescent="0.3">
      <c r="A23" s="18">
        <f t="shared" si="4"/>
        <v>12</v>
      </c>
      <c r="B23" s="48" t="s">
        <v>54</v>
      </c>
      <c r="C23" s="49" t="s">
        <v>54</v>
      </c>
      <c r="D23" s="49" t="s">
        <v>54</v>
      </c>
      <c r="E23" s="49" t="s">
        <v>54</v>
      </c>
      <c r="F23" s="39">
        <v>13197</v>
      </c>
      <c r="G23" s="19" t="s">
        <v>44</v>
      </c>
      <c r="H23" s="42" t="s">
        <v>144</v>
      </c>
      <c r="I23" s="41">
        <v>2775</v>
      </c>
      <c r="J23" s="16">
        <v>1.2849999999999999</v>
      </c>
      <c r="K23" s="17">
        <f t="shared" si="0"/>
        <v>3565.875</v>
      </c>
      <c r="L23" s="17">
        <f t="shared" si="1"/>
        <v>0.125</v>
      </c>
      <c r="M23" s="44">
        <f t="shared" si="2"/>
        <v>791</v>
      </c>
      <c r="N23" s="45">
        <f t="shared" si="3"/>
        <v>3566</v>
      </c>
      <c r="O23" s="46" t="s">
        <v>222</v>
      </c>
      <c r="P23" s="46" t="s">
        <v>210</v>
      </c>
      <c r="T23" s="35"/>
    </row>
    <row r="24" spans="1:20" ht="15" customHeight="1" x14ac:dyDescent="0.3">
      <c r="A24" s="18">
        <f t="shared" si="4"/>
        <v>13</v>
      </c>
      <c r="B24" s="50" t="s">
        <v>65</v>
      </c>
      <c r="C24" s="49" t="s">
        <v>65</v>
      </c>
      <c r="D24" s="49" t="s">
        <v>65</v>
      </c>
      <c r="E24" s="49" t="s">
        <v>65</v>
      </c>
      <c r="F24" s="39">
        <v>13198</v>
      </c>
      <c r="G24" s="21" t="s">
        <v>44</v>
      </c>
      <c r="H24" s="42" t="s">
        <v>144</v>
      </c>
      <c r="I24" s="20">
        <v>2775</v>
      </c>
      <c r="J24" s="16">
        <v>1.2849999999999999</v>
      </c>
      <c r="K24" s="17">
        <f t="shared" si="0"/>
        <v>3565.875</v>
      </c>
      <c r="L24" s="17">
        <f t="shared" si="1"/>
        <v>0.125</v>
      </c>
      <c r="M24" s="44">
        <f t="shared" si="2"/>
        <v>791</v>
      </c>
      <c r="N24" s="45">
        <f t="shared" si="3"/>
        <v>3566</v>
      </c>
      <c r="O24" s="46" t="s">
        <v>223</v>
      </c>
      <c r="P24" s="46" t="s">
        <v>210</v>
      </c>
      <c r="T24" s="35"/>
    </row>
    <row r="25" spans="1:20" ht="15" customHeight="1" x14ac:dyDescent="0.3">
      <c r="A25" s="18">
        <f t="shared" si="4"/>
        <v>14</v>
      </c>
      <c r="B25" s="48" t="s">
        <v>66</v>
      </c>
      <c r="C25" s="49" t="s">
        <v>66</v>
      </c>
      <c r="D25" s="49" t="s">
        <v>66</v>
      </c>
      <c r="E25" s="49" t="s">
        <v>66</v>
      </c>
      <c r="F25" s="39">
        <v>13199</v>
      </c>
      <c r="G25" s="19" t="s">
        <v>44</v>
      </c>
      <c r="H25" s="42" t="s">
        <v>144</v>
      </c>
      <c r="I25" s="20">
        <v>2775</v>
      </c>
      <c r="J25" s="16">
        <v>1.2849999999999999</v>
      </c>
      <c r="K25" s="17">
        <f t="shared" si="0"/>
        <v>3565.875</v>
      </c>
      <c r="L25" s="17">
        <f t="shared" si="1"/>
        <v>0.125</v>
      </c>
      <c r="M25" s="44">
        <f t="shared" si="2"/>
        <v>791</v>
      </c>
      <c r="N25" s="45">
        <f t="shared" si="3"/>
        <v>3566</v>
      </c>
      <c r="O25" s="46" t="s">
        <v>224</v>
      </c>
      <c r="P25" s="46" t="s">
        <v>210</v>
      </c>
      <c r="T25" s="35"/>
    </row>
    <row r="26" spans="1:20" ht="15" customHeight="1" x14ac:dyDescent="0.3">
      <c r="A26" s="18">
        <f t="shared" si="4"/>
        <v>15</v>
      </c>
      <c r="B26" s="50" t="s">
        <v>68</v>
      </c>
      <c r="C26" s="49" t="s">
        <v>68</v>
      </c>
      <c r="D26" s="49" t="s">
        <v>68</v>
      </c>
      <c r="E26" s="49" t="s">
        <v>68</v>
      </c>
      <c r="F26" s="39">
        <v>13171</v>
      </c>
      <c r="G26" s="21" t="s">
        <v>44</v>
      </c>
      <c r="H26" s="42" t="s">
        <v>144</v>
      </c>
      <c r="I26" s="20">
        <v>187473.38</v>
      </c>
      <c r="J26" s="16">
        <v>1.2849999999999999</v>
      </c>
      <c r="K26" s="17">
        <f t="shared" si="0"/>
        <v>240903.29329999999</v>
      </c>
      <c r="L26" s="17">
        <f t="shared" si="1"/>
        <v>-0.29329999999026768</v>
      </c>
      <c r="M26" s="44">
        <f t="shared" si="2"/>
        <v>53429.619999999995</v>
      </c>
      <c r="N26" s="45">
        <f t="shared" si="3"/>
        <v>240903</v>
      </c>
      <c r="O26" s="46" t="s">
        <v>225</v>
      </c>
      <c r="P26" s="46" t="s">
        <v>210</v>
      </c>
      <c r="T26" s="35"/>
    </row>
    <row r="27" spans="1:20" ht="15" customHeight="1" x14ac:dyDescent="0.3">
      <c r="A27" s="18">
        <f t="shared" si="4"/>
        <v>16</v>
      </c>
      <c r="B27" s="48" t="s">
        <v>43</v>
      </c>
      <c r="C27" s="49" t="s">
        <v>43</v>
      </c>
      <c r="D27" s="49" t="s">
        <v>43</v>
      </c>
      <c r="E27" s="49" t="s">
        <v>43</v>
      </c>
      <c r="F27" s="39">
        <v>13172</v>
      </c>
      <c r="G27" s="19" t="s">
        <v>44</v>
      </c>
      <c r="H27" s="42" t="s">
        <v>144</v>
      </c>
      <c r="I27" s="20">
        <v>136832.76</v>
      </c>
      <c r="J27" s="16">
        <v>1.2849999999999999</v>
      </c>
      <c r="K27" s="17">
        <f t="shared" si="0"/>
        <v>175830.09659999999</v>
      </c>
      <c r="L27" s="17">
        <f t="shared" si="1"/>
        <v>-9.6599999989848584E-2</v>
      </c>
      <c r="M27" s="44">
        <f t="shared" si="2"/>
        <v>38997.239999999991</v>
      </c>
      <c r="N27" s="45">
        <f t="shared" si="3"/>
        <v>175830</v>
      </c>
      <c r="O27" s="46" t="s">
        <v>226</v>
      </c>
      <c r="P27" s="46" t="s">
        <v>210</v>
      </c>
      <c r="T27" s="35"/>
    </row>
    <row r="28" spans="1:20" ht="15" customHeight="1" x14ac:dyDescent="0.3">
      <c r="A28" s="18">
        <f t="shared" si="4"/>
        <v>17</v>
      </c>
      <c r="B28" s="50" t="s">
        <v>73</v>
      </c>
      <c r="C28" s="49" t="s">
        <v>73</v>
      </c>
      <c r="D28" s="49" t="s">
        <v>73</v>
      </c>
      <c r="E28" s="49" t="s">
        <v>73</v>
      </c>
      <c r="F28" s="39">
        <v>13173</v>
      </c>
      <c r="G28" s="21" t="s">
        <v>44</v>
      </c>
      <c r="H28" s="42" t="s">
        <v>144</v>
      </c>
      <c r="I28" s="20">
        <v>96656.760000000009</v>
      </c>
      <c r="J28" s="16">
        <v>1.2849999999999999</v>
      </c>
      <c r="K28" s="17">
        <f t="shared" si="0"/>
        <v>124203.9366</v>
      </c>
      <c r="L28" s="17">
        <f t="shared" si="1"/>
        <v>6.339999999909196E-2</v>
      </c>
      <c r="M28" s="44">
        <f t="shared" si="2"/>
        <v>27547.239999999991</v>
      </c>
      <c r="N28" s="45">
        <f t="shared" si="3"/>
        <v>124204</v>
      </c>
      <c r="O28" s="46" t="s">
        <v>227</v>
      </c>
      <c r="P28" s="46" t="s">
        <v>210</v>
      </c>
      <c r="T28" s="35"/>
    </row>
    <row r="29" spans="1:20" ht="15" customHeight="1" x14ac:dyDescent="0.3">
      <c r="A29" s="18">
        <f t="shared" si="4"/>
        <v>18</v>
      </c>
      <c r="B29" s="48" t="s">
        <v>52</v>
      </c>
      <c r="C29" s="49" t="s">
        <v>52</v>
      </c>
      <c r="D29" s="49" t="s">
        <v>52</v>
      </c>
      <c r="E29" s="49" t="s">
        <v>52</v>
      </c>
      <c r="F29" s="39">
        <v>13174</v>
      </c>
      <c r="G29" s="19" t="s">
        <v>40</v>
      </c>
      <c r="H29" s="42" t="s">
        <v>144</v>
      </c>
      <c r="I29" s="20">
        <v>25660.43</v>
      </c>
      <c r="J29" s="16">
        <v>1.2849999999999999</v>
      </c>
      <c r="K29" s="17">
        <f t="shared" si="0"/>
        <v>32973.652549999999</v>
      </c>
      <c r="L29" s="17">
        <f t="shared" si="1"/>
        <v>0.34745000000111759</v>
      </c>
      <c r="M29" s="44">
        <f t="shared" si="2"/>
        <v>7313.57</v>
      </c>
      <c r="N29" s="45">
        <f t="shared" si="3"/>
        <v>32974</v>
      </c>
      <c r="O29" s="46" t="s">
        <v>228</v>
      </c>
      <c r="P29" s="46" t="s">
        <v>210</v>
      </c>
      <c r="T29" s="35"/>
    </row>
    <row r="30" spans="1:20" ht="15" customHeight="1" x14ac:dyDescent="0.3">
      <c r="A30" s="18">
        <f t="shared" si="4"/>
        <v>19</v>
      </c>
      <c r="B30" s="50" t="s">
        <v>53</v>
      </c>
      <c r="C30" s="49" t="s">
        <v>53</v>
      </c>
      <c r="D30" s="49" t="s">
        <v>53</v>
      </c>
      <c r="E30" s="49" t="s">
        <v>53</v>
      </c>
      <c r="F30" s="39">
        <v>13175</v>
      </c>
      <c r="G30" s="21" t="s">
        <v>40</v>
      </c>
      <c r="H30" s="42" t="s">
        <v>144</v>
      </c>
      <c r="I30" s="20">
        <v>2775</v>
      </c>
      <c r="J30" s="16">
        <v>1.2849999999999999</v>
      </c>
      <c r="K30" s="17">
        <f t="shared" si="0"/>
        <v>3565.875</v>
      </c>
      <c r="L30" s="17">
        <f t="shared" si="1"/>
        <v>0.125</v>
      </c>
      <c r="M30" s="44">
        <f t="shared" si="2"/>
        <v>791</v>
      </c>
      <c r="N30" s="45">
        <f t="shared" si="3"/>
        <v>3566</v>
      </c>
      <c r="O30" s="46" t="s">
        <v>229</v>
      </c>
      <c r="P30" s="46" t="s">
        <v>210</v>
      </c>
      <c r="T30" s="35"/>
    </row>
    <row r="31" spans="1:20" ht="15" customHeight="1" x14ac:dyDescent="0.3">
      <c r="A31" s="18">
        <f t="shared" si="4"/>
        <v>20</v>
      </c>
      <c r="B31" s="48" t="s">
        <v>69</v>
      </c>
      <c r="C31" s="49" t="s">
        <v>69</v>
      </c>
      <c r="D31" s="49" t="s">
        <v>69</v>
      </c>
      <c r="E31" s="49" t="s">
        <v>69</v>
      </c>
      <c r="F31" s="39">
        <v>13176</v>
      </c>
      <c r="G31" s="19" t="s">
        <v>40</v>
      </c>
      <c r="H31" s="42" t="s">
        <v>144</v>
      </c>
      <c r="I31" s="22">
        <v>21382.400000000001</v>
      </c>
      <c r="J31" s="16">
        <v>1.2849999999999999</v>
      </c>
      <c r="K31" s="17">
        <f t="shared" si="0"/>
        <v>27476.384000000002</v>
      </c>
      <c r="L31" s="17">
        <f t="shared" si="1"/>
        <v>-0.38400000000183354</v>
      </c>
      <c r="M31" s="44">
        <f t="shared" si="2"/>
        <v>6093.5999999999985</v>
      </c>
      <c r="N31" s="45">
        <f t="shared" si="3"/>
        <v>27476</v>
      </c>
      <c r="O31" s="46" t="s">
        <v>230</v>
      </c>
      <c r="P31" s="46" t="s">
        <v>210</v>
      </c>
      <c r="T31" s="35"/>
    </row>
    <row r="32" spans="1:20" ht="15" customHeight="1" x14ac:dyDescent="0.3">
      <c r="A32" s="18">
        <f t="shared" si="4"/>
        <v>21</v>
      </c>
      <c r="B32" s="48" t="s">
        <v>56</v>
      </c>
      <c r="C32" s="49" t="s">
        <v>56</v>
      </c>
      <c r="D32" s="49" t="s">
        <v>56</v>
      </c>
      <c r="E32" s="49" t="s">
        <v>56</v>
      </c>
      <c r="F32" s="39">
        <v>13186</v>
      </c>
      <c r="G32" s="19" t="s">
        <v>40</v>
      </c>
      <c r="H32" s="42" t="s">
        <v>144</v>
      </c>
      <c r="I32" s="22">
        <v>38490.65</v>
      </c>
      <c r="J32" s="16">
        <v>1.2849999999999999</v>
      </c>
      <c r="K32" s="17">
        <f t="shared" si="0"/>
        <v>49460.485249999998</v>
      </c>
      <c r="L32" s="17">
        <f t="shared" si="1"/>
        <v>-0.48524999999790452</v>
      </c>
      <c r="M32" s="44">
        <f t="shared" si="2"/>
        <v>10969.349999999999</v>
      </c>
      <c r="N32" s="45">
        <f t="shared" si="3"/>
        <v>49460</v>
      </c>
      <c r="O32" s="46" t="s">
        <v>231</v>
      </c>
      <c r="P32" s="46" t="s">
        <v>210</v>
      </c>
      <c r="T32" s="35"/>
    </row>
    <row r="33" spans="1:20" ht="15" customHeight="1" x14ac:dyDescent="0.3">
      <c r="A33" s="18">
        <f t="shared" si="4"/>
        <v>22</v>
      </c>
      <c r="B33" s="50" t="s">
        <v>35</v>
      </c>
      <c r="C33" s="49" t="s">
        <v>35</v>
      </c>
      <c r="D33" s="49" t="s">
        <v>35</v>
      </c>
      <c r="E33" s="49" t="s">
        <v>35</v>
      </c>
      <c r="F33" s="39">
        <v>10001</v>
      </c>
      <c r="G33" s="21" t="s">
        <v>16</v>
      </c>
      <c r="H33" s="42" t="s">
        <v>144</v>
      </c>
      <c r="I33" s="20">
        <v>438522.12</v>
      </c>
      <c r="J33" s="16">
        <v>1.2849999999999999</v>
      </c>
      <c r="K33" s="17">
        <f t="shared" si="0"/>
        <v>563500.92420000001</v>
      </c>
      <c r="L33" s="17">
        <f t="shared" si="1"/>
        <v>7.5799999991431832E-2</v>
      </c>
      <c r="M33" s="44">
        <f t="shared" si="2"/>
        <v>124978.88</v>
      </c>
      <c r="N33" s="45">
        <f t="shared" si="3"/>
        <v>563501</v>
      </c>
      <c r="O33" s="46" t="s">
        <v>232</v>
      </c>
      <c r="P33" s="46" t="s">
        <v>210</v>
      </c>
      <c r="T33" s="35"/>
    </row>
    <row r="34" spans="1:20" ht="15" customHeight="1" x14ac:dyDescent="0.3">
      <c r="A34" s="18">
        <f t="shared" si="4"/>
        <v>23</v>
      </c>
      <c r="B34" s="48" t="s">
        <v>37</v>
      </c>
      <c r="C34" s="49" t="s">
        <v>37</v>
      </c>
      <c r="D34" s="49" t="s">
        <v>37</v>
      </c>
      <c r="E34" s="49" t="s">
        <v>37</v>
      </c>
      <c r="F34" s="39">
        <v>10002</v>
      </c>
      <c r="G34" s="19" t="s">
        <v>16</v>
      </c>
      <c r="H34" s="42" t="s">
        <v>144</v>
      </c>
      <c r="I34" s="22">
        <v>3987.0299999999997</v>
      </c>
      <c r="J34" s="16">
        <v>1.2849999999999999</v>
      </c>
      <c r="K34" s="17">
        <f t="shared" si="0"/>
        <v>5123.3335499999994</v>
      </c>
      <c r="L34" s="17">
        <f t="shared" si="1"/>
        <v>-0.33354999999937718</v>
      </c>
      <c r="M34" s="44">
        <f t="shared" si="2"/>
        <v>1135.9700000000003</v>
      </c>
      <c r="N34" s="45">
        <f t="shared" si="3"/>
        <v>5123</v>
      </c>
      <c r="O34" s="46" t="s">
        <v>233</v>
      </c>
      <c r="P34" s="46" t="s">
        <v>210</v>
      </c>
      <c r="T34" s="35"/>
    </row>
    <row r="35" spans="1:20" ht="15" customHeight="1" x14ac:dyDescent="0.3">
      <c r="A35" s="18">
        <f t="shared" si="4"/>
        <v>24</v>
      </c>
      <c r="B35" s="50" t="s">
        <v>36</v>
      </c>
      <c r="C35" s="49" t="s">
        <v>36</v>
      </c>
      <c r="D35" s="49" t="s">
        <v>36</v>
      </c>
      <c r="E35" s="49" t="s">
        <v>36</v>
      </c>
      <c r="F35" s="39">
        <v>1005</v>
      </c>
      <c r="G35" s="21" t="s">
        <v>16</v>
      </c>
      <c r="H35" s="42" t="s">
        <v>144</v>
      </c>
      <c r="I35" s="20">
        <v>42777.14</v>
      </c>
      <c r="J35" s="16">
        <v>1.2849999999999999</v>
      </c>
      <c r="K35" s="17">
        <f t="shared" si="0"/>
        <v>54968.624899999995</v>
      </c>
      <c r="L35" s="17">
        <f t="shared" si="1"/>
        <v>0.37510000000474975</v>
      </c>
      <c r="M35" s="44">
        <f t="shared" si="2"/>
        <v>12191.86</v>
      </c>
      <c r="N35" s="45">
        <f t="shared" si="3"/>
        <v>54969</v>
      </c>
      <c r="O35" s="46" t="s">
        <v>234</v>
      </c>
      <c r="P35" s="46" t="s">
        <v>210</v>
      </c>
      <c r="T35" s="35"/>
    </row>
    <row r="36" spans="1:20" ht="15" customHeight="1" x14ac:dyDescent="0.3">
      <c r="A36" s="18">
        <f t="shared" si="4"/>
        <v>25</v>
      </c>
      <c r="B36" s="48" t="s">
        <v>154</v>
      </c>
      <c r="C36" s="49" t="s">
        <v>154</v>
      </c>
      <c r="D36" s="49" t="s">
        <v>154</v>
      </c>
      <c r="E36" s="49" t="s">
        <v>154</v>
      </c>
      <c r="F36" s="39"/>
      <c r="G36" s="19" t="s">
        <v>16</v>
      </c>
      <c r="H36" s="42" t="s">
        <v>144</v>
      </c>
      <c r="I36" s="22">
        <v>24761.52</v>
      </c>
      <c r="J36" s="16">
        <v>1.2849999999999999</v>
      </c>
      <c r="K36" s="17">
        <f t="shared" si="0"/>
        <v>31818.553199999998</v>
      </c>
      <c r="L36" s="17">
        <f t="shared" si="1"/>
        <v>0.44680000000153086</v>
      </c>
      <c r="M36" s="44">
        <f t="shared" si="2"/>
        <v>7057.48</v>
      </c>
      <c r="N36" s="45">
        <f t="shared" si="3"/>
        <v>31819</v>
      </c>
      <c r="O36" s="46" t="s">
        <v>235</v>
      </c>
      <c r="P36" s="46" t="s">
        <v>210</v>
      </c>
      <c r="T36" s="35"/>
    </row>
    <row r="37" spans="1:20" ht="15" customHeight="1" x14ac:dyDescent="0.3">
      <c r="A37" s="18">
        <f t="shared" si="4"/>
        <v>26</v>
      </c>
      <c r="B37" s="50" t="s">
        <v>15</v>
      </c>
      <c r="C37" s="49" t="s">
        <v>15</v>
      </c>
      <c r="D37" s="49" t="s">
        <v>15</v>
      </c>
      <c r="E37" s="49" t="s">
        <v>15</v>
      </c>
      <c r="F37" s="39"/>
      <c r="G37" s="21" t="s">
        <v>16</v>
      </c>
      <c r="H37" s="42" t="s">
        <v>144</v>
      </c>
      <c r="I37" s="20">
        <v>5316.02</v>
      </c>
      <c r="J37" s="16">
        <v>1.2849999999999999</v>
      </c>
      <c r="K37" s="17">
        <f t="shared" si="0"/>
        <v>6831.0857000000005</v>
      </c>
      <c r="L37" s="17">
        <f t="shared" si="1"/>
        <v>-8.5700000000542786E-2</v>
      </c>
      <c r="M37" s="44">
        <f t="shared" si="2"/>
        <v>1514.9799999999996</v>
      </c>
      <c r="N37" s="45">
        <f t="shared" si="3"/>
        <v>6831</v>
      </c>
      <c r="O37" s="46" t="s">
        <v>236</v>
      </c>
      <c r="P37" s="46" t="s">
        <v>210</v>
      </c>
      <c r="T37" s="35"/>
    </row>
    <row r="38" spans="1:20" ht="15" customHeight="1" x14ac:dyDescent="0.3">
      <c r="A38" s="18">
        <f t="shared" si="4"/>
        <v>27</v>
      </c>
      <c r="B38" s="48" t="s">
        <v>17</v>
      </c>
      <c r="C38" s="49" t="s">
        <v>17</v>
      </c>
      <c r="D38" s="49" t="s">
        <v>17</v>
      </c>
      <c r="E38" s="49" t="s">
        <v>17</v>
      </c>
      <c r="F38" s="39"/>
      <c r="G38" s="19" t="s">
        <v>16</v>
      </c>
      <c r="H38" s="42" t="s">
        <v>144</v>
      </c>
      <c r="I38" s="22">
        <v>2658.01</v>
      </c>
      <c r="J38" s="16">
        <v>1.2849999999999999</v>
      </c>
      <c r="K38" s="17">
        <f t="shared" si="0"/>
        <v>3415.5428500000003</v>
      </c>
      <c r="L38" s="17">
        <f t="shared" si="1"/>
        <v>0.45714999999972861</v>
      </c>
      <c r="M38" s="44">
        <f t="shared" si="2"/>
        <v>757.98999999999978</v>
      </c>
      <c r="N38" s="45">
        <f t="shared" si="3"/>
        <v>3416</v>
      </c>
      <c r="O38" s="46" t="s">
        <v>237</v>
      </c>
      <c r="P38" s="46" t="s">
        <v>210</v>
      </c>
      <c r="T38" s="35"/>
    </row>
    <row r="39" spans="1:20" ht="15" customHeight="1" x14ac:dyDescent="0.3">
      <c r="A39" s="18">
        <f t="shared" si="4"/>
        <v>28</v>
      </c>
      <c r="B39" s="50" t="s">
        <v>18</v>
      </c>
      <c r="C39" s="49" t="s">
        <v>18</v>
      </c>
      <c r="D39" s="49" t="s">
        <v>18</v>
      </c>
      <c r="E39" s="49" t="s">
        <v>18</v>
      </c>
      <c r="F39" s="39"/>
      <c r="G39" s="21" t="s">
        <v>16</v>
      </c>
      <c r="H39" s="42" t="s">
        <v>144</v>
      </c>
      <c r="I39" s="20">
        <v>3350899.38</v>
      </c>
      <c r="J39" s="16">
        <v>1.2849999999999999</v>
      </c>
      <c r="K39" s="17">
        <f t="shared" si="0"/>
        <v>4305905.7032999992</v>
      </c>
      <c r="L39" s="17">
        <f t="shared" si="1"/>
        <v>0.29670000076293945</v>
      </c>
      <c r="M39" s="44">
        <f t="shared" si="2"/>
        <v>955006.62000000011</v>
      </c>
      <c r="N39" s="45">
        <f t="shared" si="3"/>
        <v>4305906</v>
      </c>
      <c r="O39" s="46" t="s">
        <v>238</v>
      </c>
      <c r="P39" s="46" t="s">
        <v>210</v>
      </c>
      <c r="T39" s="35"/>
    </row>
    <row r="40" spans="1:20" ht="15" customHeight="1" x14ac:dyDescent="0.3">
      <c r="A40" s="18">
        <f t="shared" si="4"/>
        <v>29</v>
      </c>
      <c r="B40" s="48" t="s">
        <v>19</v>
      </c>
      <c r="C40" s="49" t="s">
        <v>19</v>
      </c>
      <c r="D40" s="49" t="s">
        <v>19</v>
      </c>
      <c r="E40" s="49" t="s">
        <v>19</v>
      </c>
      <c r="F40" s="39"/>
      <c r="G40" s="19" t="s">
        <v>16</v>
      </c>
      <c r="H40" s="42" t="s">
        <v>144</v>
      </c>
      <c r="I40" s="22">
        <v>74247.98</v>
      </c>
      <c r="J40" s="16">
        <v>1.2849999999999999</v>
      </c>
      <c r="K40" s="17">
        <f t="shared" si="0"/>
        <v>95408.654299999995</v>
      </c>
      <c r="L40" s="17">
        <f t="shared" si="1"/>
        <v>0.34570000000530854</v>
      </c>
      <c r="M40" s="44">
        <f t="shared" si="2"/>
        <v>21161.020000000004</v>
      </c>
      <c r="N40" s="45">
        <f t="shared" si="3"/>
        <v>95409</v>
      </c>
      <c r="O40" s="46" t="s">
        <v>239</v>
      </c>
      <c r="P40" s="46" t="s">
        <v>210</v>
      </c>
      <c r="T40" s="35"/>
    </row>
    <row r="41" spans="1:20" ht="15" customHeight="1" x14ac:dyDescent="0.3">
      <c r="A41" s="18">
        <f t="shared" si="4"/>
        <v>30</v>
      </c>
      <c r="B41" s="50" t="s">
        <v>20</v>
      </c>
      <c r="C41" s="49" t="s">
        <v>20</v>
      </c>
      <c r="D41" s="49" t="s">
        <v>20</v>
      </c>
      <c r="E41" s="49" t="s">
        <v>20</v>
      </c>
      <c r="F41" s="39"/>
      <c r="G41" s="21" t="s">
        <v>16</v>
      </c>
      <c r="H41" s="42" t="s">
        <v>144</v>
      </c>
      <c r="I41" s="20">
        <v>4759.4799999999996</v>
      </c>
      <c r="J41" s="16">
        <v>1.2849999999999999</v>
      </c>
      <c r="K41" s="17">
        <f t="shared" si="0"/>
        <v>6115.9317999999994</v>
      </c>
      <c r="L41" s="17">
        <f t="shared" si="1"/>
        <v>6.8200000000615546E-2</v>
      </c>
      <c r="M41" s="44">
        <f t="shared" si="2"/>
        <v>1356.5200000000004</v>
      </c>
      <c r="N41" s="45">
        <f t="shared" si="3"/>
        <v>6116</v>
      </c>
      <c r="O41" s="46" t="s">
        <v>240</v>
      </c>
      <c r="P41" s="46" t="s">
        <v>210</v>
      </c>
      <c r="T41" s="35"/>
    </row>
    <row r="42" spans="1:20" ht="15" customHeight="1" x14ac:dyDescent="0.3">
      <c r="A42" s="18">
        <f t="shared" si="4"/>
        <v>31</v>
      </c>
      <c r="B42" s="48" t="s">
        <v>51</v>
      </c>
      <c r="C42" s="49" t="s">
        <v>51</v>
      </c>
      <c r="D42" s="49" t="s">
        <v>51</v>
      </c>
      <c r="E42" s="49" t="s">
        <v>51</v>
      </c>
      <c r="F42" s="39">
        <v>13182</v>
      </c>
      <c r="G42" s="19" t="s">
        <v>16</v>
      </c>
      <c r="H42" s="42" t="s">
        <v>144</v>
      </c>
      <c r="I42" s="22">
        <v>57994.06</v>
      </c>
      <c r="J42" s="16">
        <v>1.2849999999999999</v>
      </c>
      <c r="K42" s="17">
        <f t="shared" si="0"/>
        <v>74522.367099999989</v>
      </c>
      <c r="L42" s="17">
        <f t="shared" si="1"/>
        <v>-0.36709999998856802</v>
      </c>
      <c r="M42" s="44">
        <f t="shared" si="2"/>
        <v>16527.940000000002</v>
      </c>
      <c r="N42" s="45">
        <f t="shared" si="3"/>
        <v>74522</v>
      </c>
      <c r="O42" s="46" t="s">
        <v>241</v>
      </c>
      <c r="P42" s="46" t="s">
        <v>210</v>
      </c>
      <c r="T42" s="35"/>
    </row>
    <row r="43" spans="1:20" ht="15" customHeight="1" x14ac:dyDescent="0.3">
      <c r="A43" s="18">
        <f t="shared" si="4"/>
        <v>32</v>
      </c>
      <c r="B43" s="50" t="s">
        <v>47</v>
      </c>
      <c r="C43" s="49" t="s">
        <v>47</v>
      </c>
      <c r="D43" s="49" t="s">
        <v>47</v>
      </c>
      <c r="E43" s="49" t="s">
        <v>47</v>
      </c>
      <c r="F43" s="39">
        <v>13185</v>
      </c>
      <c r="G43" s="21" t="s">
        <v>5</v>
      </c>
      <c r="H43" s="42" t="s">
        <v>144</v>
      </c>
      <c r="I43" s="20">
        <v>144985.14000000001</v>
      </c>
      <c r="J43" s="16">
        <v>1.2849999999999999</v>
      </c>
      <c r="K43" s="17">
        <f t="shared" si="0"/>
        <v>186305.90489999999</v>
      </c>
      <c r="L43" s="17">
        <f t="shared" si="1"/>
        <v>9.5100000005913898E-2</v>
      </c>
      <c r="M43" s="44">
        <f t="shared" si="2"/>
        <v>41320.859999999986</v>
      </c>
      <c r="N43" s="45">
        <f t="shared" si="3"/>
        <v>186306</v>
      </c>
      <c r="O43" s="46" t="s">
        <v>242</v>
      </c>
      <c r="P43" s="46" t="s">
        <v>210</v>
      </c>
      <c r="T43" s="35"/>
    </row>
    <row r="44" spans="1:20" ht="15" customHeight="1" x14ac:dyDescent="0.3">
      <c r="A44" s="18">
        <f t="shared" si="4"/>
        <v>33</v>
      </c>
      <c r="B44" s="48" t="s">
        <v>4</v>
      </c>
      <c r="C44" s="49" t="s">
        <v>4</v>
      </c>
      <c r="D44" s="49" t="s">
        <v>4</v>
      </c>
      <c r="E44" s="49" t="s">
        <v>4</v>
      </c>
      <c r="F44" s="39"/>
      <c r="G44" s="19" t="s">
        <v>5</v>
      </c>
      <c r="H44" s="42" t="s">
        <v>144</v>
      </c>
      <c r="I44" s="22">
        <v>32180.23</v>
      </c>
      <c r="J44" s="16">
        <v>1.2849999999999999</v>
      </c>
      <c r="K44" s="17">
        <f t="shared" si="0"/>
        <v>41351.595549999998</v>
      </c>
      <c r="L44" s="17">
        <f t="shared" si="1"/>
        <v>0.40445000000181608</v>
      </c>
      <c r="M44" s="44">
        <f t="shared" si="2"/>
        <v>9171.77</v>
      </c>
      <c r="N44" s="45">
        <f t="shared" si="3"/>
        <v>41352</v>
      </c>
      <c r="O44" s="46" t="s">
        <v>243</v>
      </c>
      <c r="P44" s="46" t="s">
        <v>210</v>
      </c>
      <c r="T44" s="35"/>
    </row>
    <row r="45" spans="1:20" ht="15" customHeight="1" x14ac:dyDescent="0.3">
      <c r="A45" s="18">
        <f t="shared" si="4"/>
        <v>34</v>
      </c>
      <c r="B45" s="50" t="s">
        <v>6</v>
      </c>
      <c r="C45" s="49" t="s">
        <v>6</v>
      </c>
      <c r="D45" s="49" t="s">
        <v>6</v>
      </c>
      <c r="E45" s="49" t="s">
        <v>6</v>
      </c>
      <c r="F45" s="39"/>
      <c r="G45" s="21" t="s">
        <v>5</v>
      </c>
      <c r="H45" s="42" t="s">
        <v>144</v>
      </c>
      <c r="I45" s="20">
        <v>258517.35</v>
      </c>
      <c r="J45" s="16">
        <v>1.2849999999999999</v>
      </c>
      <c r="K45" s="17">
        <f t="shared" si="0"/>
        <v>332194.79475</v>
      </c>
      <c r="L45" s="17">
        <f t="shared" si="1"/>
        <v>0.20524999999906868</v>
      </c>
      <c r="M45" s="44">
        <f t="shared" si="2"/>
        <v>73677.649999999994</v>
      </c>
      <c r="N45" s="45">
        <f t="shared" si="3"/>
        <v>332195</v>
      </c>
      <c r="O45" s="46" t="s">
        <v>244</v>
      </c>
      <c r="P45" s="46" t="s">
        <v>210</v>
      </c>
      <c r="T45" s="35"/>
    </row>
    <row r="46" spans="1:20" x14ac:dyDescent="0.3">
      <c r="A46" s="18">
        <f t="shared" si="4"/>
        <v>35</v>
      </c>
      <c r="B46" s="48" t="s">
        <v>13</v>
      </c>
      <c r="C46" s="49" t="s">
        <v>13</v>
      </c>
      <c r="D46" s="49" t="s">
        <v>13</v>
      </c>
      <c r="E46" s="49" t="s">
        <v>13</v>
      </c>
      <c r="F46" s="39"/>
      <c r="G46" s="19" t="s">
        <v>14</v>
      </c>
      <c r="H46" s="42" t="s">
        <v>144</v>
      </c>
      <c r="I46" s="22">
        <v>188939.25</v>
      </c>
      <c r="J46" s="16">
        <v>1.2849999999999999</v>
      </c>
      <c r="K46" s="17">
        <f t="shared" si="0"/>
        <v>242786.93625</v>
      </c>
      <c r="L46" s="17">
        <f t="shared" si="1"/>
        <v>6.3750000001164153E-2</v>
      </c>
      <c r="M46" s="44">
        <f t="shared" si="2"/>
        <v>53847.75</v>
      </c>
      <c r="N46" s="45">
        <f t="shared" si="3"/>
        <v>242787</v>
      </c>
      <c r="O46" s="46" t="s">
        <v>245</v>
      </c>
      <c r="P46" s="46" t="s">
        <v>210</v>
      </c>
      <c r="T46" s="35"/>
    </row>
    <row r="47" spans="1:20" x14ac:dyDescent="0.3">
      <c r="A47" s="18">
        <f t="shared" si="4"/>
        <v>36</v>
      </c>
      <c r="B47" s="50" t="s">
        <v>26</v>
      </c>
      <c r="C47" s="49" t="s">
        <v>26</v>
      </c>
      <c r="D47" s="49" t="s">
        <v>26</v>
      </c>
      <c r="E47" s="49" t="s">
        <v>26</v>
      </c>
      <c r="F47" s="39">
        <v>25005</v>
      </c>
      <c r="G47" s="21" t="s">
        <v>23</v>
      </c>
      <c r="H47" s="42" t="s">
        <v>144</v>
      </c>
      <c r="I47" s="20">
        <v>92724.98</v>
      </c>
      <c r="J47" s="16">
        <v>1.2849999999999999</v>
      </c>
      <c r="K47" s="17">
        <f t="shared" si="0"/>
        <v>119151.59929999999</v>
      </c>
      <c r="L47" s="17">
        <f t="shared" si="1"/>
        <v>0.40070000001287553</v>
      </c>
      <c r="M47" s="44">
        <f t="shared" si="2"/>
        <v>26427.020000000004</v>
      </c>
      <c r="N47" s="45">
        <f t="shared" si="3"/>
        <v>119152</v>
      </c>
      <c r="O47" s="46" t="s">
        <v>246</v>
      </c>
      <c r="P47" s="46" t="s">
        <v>210</v>
      </c>
      <c r="T47" s="35"/>
    </row>
    <row r="48" spans="1:20" x14ac:dyDescent="0.3">
      <c r="A48" s="18">
        <f t="shared" si="4"/>
        <v>37</v>
      </c>
      <c r="B48" s="48" t="s">
        <v>27</v>
      </c>
      <c r="C48" s="49" t="s">
        <v>27</v>
      </c>
      <c r="D48" s="49" t="s">
        <v>27</v>
      </c>
      <c r="E48" s="49" t="s">
        <v>27</v>
      </c>
      <c r="F48" s="39">
        <v>25006</v>
      </c>
      <c r="G48" s="19" t="s">
        <v>23</v>
      </c>
      <c r="H48" s="42" t="s">
        <v>144</v>
      </c>
      <c r="I48" s="22">
        <v>24343.89</v>
      </c>
      <c r="J48" s="16">
        <v>1.2849999999999999</v>
      </c>
      <c r="K48" s="17">
        <f t="shared" si="0"/>
        <v>31281.898649999996</v>
      </c>
      <c r="L48" s="17">
        <f t="shared" si="1"/>
        <v>0.10135000000445871</v>
      </c>
      <c r="M48" s="44">
        <f t="shared" si="2"/>
        <v>6938.1100000000006</v>
      </c>
      <c r="N48" s="45">
        <f t="shared" si="3"/>
        <v>31282</v>
      </c>
      <c r="O48" s="46" t="s">
        <v>247</v>
      </c>
      <c r="P48" s="46" t="s">
        <v>210</v>
      </c>
      <c r="T48" s="35"/>
    </row>
    <row r="49" spans="1:20" x14ac:dyDescent="0.3">
      <c r="A49" s="18">
        <f t="shared" si="4"/>
        <v>38</v>
      </c>
      <c r="B49" s="50" t="s">
        <v>155</v>
      </c>
      <c r="C49" s="49" t="s">
        <v>155</v>
      </c>
      <c r="D49" s="49" t="s">
        <v>155</v>
      </c>
      <c r="E49" s="49" t="s">
        <v>155</v>
      </c>
      <c r="F49" s="39">
        <v>25007</v>
      </c>
      <c r="G49" s="21" t="s">
        <v>23</v>
      </c>
      <c r="H49" s="42" t="s">
        <v>144</v>
      </c>
      <c r="I49" s="20">
        <v>503341.02</v>
      </c>
      <c r="J49" s="16">
        <v>1.2849999999999999</v>
      </c>
      <c r="K49" s="17">
        <f t="shared" si="0"/>
        <v>646793.21069999994</v>
      </c>
      <c r="L49" s="17">
        <f t="shared" si="1"/>
        <v>-0.21069999993778765</v>
      </c>
      <c r="M49" s="44">
        <f t="shared" si="2"/>
        <v>143451.97999999998</v>
      </c>
      <c r="N49" s="45">
        <f t="shared" si="3"/>
        <v>646793</v>
      </c>
      <c r="O49" s="46" t="s">
        <v>248</v>
      </c>
      <c r="P49" s="46" t="s">
        <v>210</v>
      </c>
      <c r="T49" s="35"/>
    </row>
    <row r="50" spans="1:20" ht="15" customHeight="1" x14ac:dyDescent="0.3">
      <c r="A50" s="18">
        <f t="shared" si="4"/>
        <v>39</v>
      </c>
      <c r="B50" s="48" t="s">
        <v>156</v>
      </c>
      <c r="C50" s="49" t="s">
        <v>156</v>
      </c>
      <c r="D50" s="49" t="s">
        <v>156</v>
      </c>
      <c r="E50" s="49" t="s">
        <v>156</v>
      </c>
      <c r="F50" s="39">
        <v>25008</v>
      </c>
      <c r="G50" s="19" t="s">
        <v>23</v>
      </c>
      <c r="H50" s="42" t="s">
        <v>201</v>
      </c>
      <c r="I50" s="22">
        <v>2328390.7200000002</v>
      </c>
      <c r="J50" s="16">
        <v>1</v>
      </c>
      <c r="K50" s="17">
        <f t="shared" si="0"/>
        <v>2328390.7200000002</v>
      </c>
      <c r="L50" s="17">
        <f t="shared" si="1"/>
        <v>0.27999999979510903</v>
      </c>
      <c r="M50" s="44">
        <f t="shared" si="2"/>
        <v>0.27999999979510903</v>
      </c>
      <c r="N50" s="45">
        <f t="shared" si="3"/>
        <v>2328391</v>
      </c>
      <c r="O50" s="46" t="s">
        <v>249</v>
      </c>
      <c r="P50" s="46" t="s">
        <v>210</v>
      </c>
      <c r="T50" s="35"/>
    </row>
    <row r="51" spans="1:20" ht="15" customHeight="1" x14ac:dyDescent="0.3">
      <c r="A51" s="18">
        <f t="shared" si="4"/>
        <v>40</v>
      </c>
      <c r="B51" s="50" t="s">
        <v>28</v>
      </c>
      <c r="C51" s="49" t="s">
        <v>28</v>
      </c>
      <c r="D51" s="49" t="s">
        <v>28</v>
      </c>
      <c r="E51" s="49" t="s">
        <v>28</v>
      </c>
      <c r="F51" s="39">
        <v>25009</v>
      </c>
      <c r="G51" s="21" t="s">
        <v>23</v>
      </c>
      <c r="H51" s="42" t="s">
        <v>144</v>
      </c>
      <c r="I51" s="20">
        <v>43868.9</v>
      </c>
      <c r="J51" s="16">
        <v>1.2849999999999999</v>
      </c>
      <c r="K51" s="17">
        <f t="shared" si="0"/>
        <v>56371.536500000002</v>
      </c>
      <c r="L51" s="17">
        <f t="shared" si="1"/>
        <v>0.46349999999802094</v>
      </c>
      <c r="M51" s="44">
        <f t="shared" si="2"/>
        <v>12503.099999999999</v>
      </c>
      <c r="N51" s="45">
        <f t="shared" si="3"/>
        <v>56372</v>
      </c>
      <c r="O51" s="46" t="s">
        <v>250</v>
      </c>
      <c r="P51" s="46" t="s">
        <v>210</v>
      </c>
      <c r="T51" s="35"/>
    </row>
    <row r="52" spans="1:20" ht="15" customHeight="1" x14ac:dyDescent="0.3">
      <c r="A52" s="18">
        <f t="shared" si="4"/>
        <v>41</v>
      </c>
      <c r="B52" s="48" t="s">
        <v>22</v>
      </c>
      <c r="C52" s="49" t="s">
        <v>22</v>
      </c>
      <c r="D52" s="49" t="s">
        <v>22</v>
      </c>
      <c r="E52" s="49" t="s">
        <v>22</v>
      </c>
      <c r="F52" s="39">
        <v>25010</v>
      </c>
      <c r="G52" s="19" t="s">
        <v>23</v>
      </c>
      <c r="H52" s="42" t="s">
        <v>144</v>
      </c>
      <c r="I52" s="22">
        <v>149523.72</v>
      </c>
      <c r="J52" s="16">
        <v>1.2849999999999999</v>
      </c>
      <c r="K52" s="17">
        <f t="shared" si="0"/>
        <v>192137.98019999999</v>
      </c>
      <c r="L52" s="17">
        <f t="shared" si="1"/>
        <v>1.9800000009126961E-2</v>
      </c>
      <c r="M52" s="44">
        <f t="shared" si="2"/>
        <v>42614.28</v>
      </c>
      <c r="N52" s="45">
        <f t="shared" si="3"/>
        <v>192138</v>
      </c>
      <c r="O52" s="46" t="s">
        <v>251</v>
      </c>
      <c r="P52" s="46" t="s">
        <v>210</v>
      </c>
      <c r="T52" s="35"/>
    </row>
    <row r="53" spans="1:20" ht="15" customHeight="1" x14ac:dyDescent="0.3">
      <c r="A53" s="18">
        <f t="shared" si="4"/>
        <v>42</v>
      </c>
      <c r="B53" s="48" t="s">
        <v>25</v>
      </c>
      <c r="C53" s="49" t="s">
        <v>25</v>
      </c>
      <c r="D53" s="49" t="s">
        <v>25</v>
      </c>
      <c r="E53" s="49" t="s">
        <v>25</v>
      </c>
      <c r="F53" s="39">
        <v>25011</v>
      </c>
      <c r="G53" s="19" t="s">
        <v>23</v>
      </c>
      <c r="H53" s="42" t="s">
        <v>144</v>
      </c>
      <c r="I53" s="22">
        <v>2238089.59</v>
      </c>
      <c r="J53" s="16">
        <v>1.2849999999999999</v>
      </c>
      <c r="K53" s="17">
        <f t="shared" si="0"/>
        <v>2875945.1231499994</v>
      </c>
      <c r="L53" s="17">
        <f t="shared" si="1"/>
        <v>-0.1231499994173646</v>
      </c>
      <c r="M53" s="44">
        <f t="shared" si="2"/>
        <v>637855.41000000015</v>
      </c>
      <c r="N53" s="45">
        <f t="shared" si="3"/>
        <v>2875945</v>
      </c>
      <c r="O53" s="46" t="s">
        <v>252</v>
      </c>
      <c r="P53" s="46" t="s">
        <v>210</v>
      </c>
      <c r="T53" s="35"/>
    </row>
    <row r="54" spans="1:20" ht="15" customHeight="1" x14ac:dyDescent="0.3">
      <c r="A54" s="18">
        <f t="shared" si="4"/>
        <v>43</v>
      </c>
      <c r="B54" s="50" t="s">
        <v>24</v>
      </c>
      <c r="C54" s="49" t="s">
        <v>24</v>
      </c>
      <c r="D54" s="49" t="s">
        <v>24</v>
      </c>
      <c r="E54" s="49" t="s">
        <v>24</v>
      </c>
      <c r="F54" s="39">
        <v>25013</v>
      </c>
      <c r="G54" s="21" t="s">
        <v>23</v>
      </c>
      <c r="H54" s="42" t="s">
        <v>144</v>
      </c>
      <c r="I54" s="20">
        <v>4509581.88</v>
      </c>
      <c r="J54" s="16">
        <v>1.2849999999999999</v>
      </c>
      <c r="K54" s="17">
        <f t="shared" si="0"/>
        <v>5794812.7157999994</v>
      </c>
      <c r="L54" s="17">
        <f t="shared" si="1"/>
        <v>0.28420000057667494</v>
      </c>
      <c r="M54" s="44">
        <f t="shared" si="2"/>
        <v>1285231.1200000001</v>
      </c>
      <c r="N54" s="45">
        <f t="shared" si="3"/>
        <v>5794813</v>
      </c>
      <c r="O54" s="46" t="s">
        <v>253</v>
      </c>
      <c r="P54" s="46" t="s">
        <v>210</v>
      </c>
      <c r="T54" s="35"/>
    </row>
    <row r="55" spans="1:20" ht="15" customHeight="1" x14ac:dyDescent="0.3">
      <c r="A55" s="18">
        <f t="shared" si="4"/>
        <v>44</v>
      </c>
      <c r="B55" s="48" t="s">
        <v>29</v>
      </c>
      <c r="C55" s="49" t="s">
        <v>29</v>
      </c>
      <c r="D55" s="49" t="s">
        <v>29</v>
      </c>
      <c r="E55" s="49" t="s">
        <v>29</v>
      </c>
      <c r="F55" s="39">
        <v>25014</v>
      </c>
      <c r="G55" s="19" t="s">
        <v>23</v>
      </c>
      <c r="H55" s="42" t="s">
        <v>144</v>
      </c>
      <c r="I55" s="22">
        <v>236899.91999999998</v>
      </c>
      <c r="J55" s="16">
        <v>1.2849999999999999</v>
      </c>
      <c r="K55" s="17">
        <f t="shared" si="0"/>
        <v>304416.39719999995</v>
      </c>
      <c r="L55" s="17">
        <f t="shared" si="1"/>
        <v>-0.39719999994849786</v>
      </c>
      <c r="M55" s="44">
        <f t="shared" si="2"/>
        <v>67516.080000000016</v>
      </c>
      <c r="N55" s="45">
        <f t="shared" si="3"/>
        <v>304416</v>
      </c>
      <c r="O55" s="46" t="s">
        <v>254</v>
      </c>
      <c r="P55" s="46" t="s">
        <v>210</v>
      </c>
      <c r="T55" s="35"/>
    </row>
    <row r="56" spans="1:20" ht="15" customHeight="1" x14ac:dyDescent="0.3">
      <c r="A56" s="18">
        <f t="shared" si="4"/>
        <v>45</v>
      </c>
      <c r="B56" s="50" t="s">
        <v>30</v>
      </c>
      <c r="C56" s="49" t="s">
        <v>30</v>
      </c>
      <c r="D56" s="49" t="s">
        <v>30</v>
      </c>
      <c r="E56" s="49" t="s">
        <v>30</v>
      </c>
      <c r="F56" s="39">
        <v>25015</v>
      </c>
      <c r="G56" s="21" t="s">
        <v>23</v>
      </c>
      <c r="H56" s="42" t="s">
        <v>144</v>
      </c>
      <c r="I56" s="20">
        <v>758442.17</v>
      </c>
      <c r="J56" s="16">
        <v>1.2849999999999999</v>
      </c>
      <c r="K56" s="17">
        <f t="shared" si="0"/>
        <v>974598.18845000002</v>
      </c>
      <c r="L56" s="17">
        <f t="shared" si="1"/>
        <v>-0.18845000001601875</v>
      </c>
      <c r="M56" s="44">
        <f t="shared" si="2"/>
        <v>216155.82999999996</v>
      </c>
      <c r="N56" s="45">
        <f t="shared" si="3"/>
        <v>974598</v>
      </c>
      <c r="O56" s="46" t="s">
        <v>255</v>
      </c>
      <c r="P56" s="46" t="s">
        <v>210</v>
      </c>
      <c r="T56" s="35"/>
    </row>
    <row r="57" spans="1:20" ht="15" customHeight="1" x14ac:dyDescent="0.3">
      <c r="A57" s="18">
        <f t="shared" si="4"/>
        <v>46</v>
      </c>
      <c r="B57" s="48" t="s">
        <v>31</v>
      </c>
      <c r="C57" s="49" t="s">
        <v>31</v>
      </c>
      <c r="D57" s="49" t="s">
        <v>31</v>
      </c>
      <c r="E57" s="49" t="s">
        <v>31</v>
      </c>
      <c r="F57" s="39">
        <v>25016</v>
      </c>
      <c r="G57" s="19" t="s">
        <v>23</v>
      </c>
      <c r="H57" s="42" t="s">
        <v>144</v>
      </c>
      <c r="I57" s="22">
        <v>49660.62</v>
      </c>
      <c r="J57" s="16">
        <v>1.2849999999999999</v>
      </c>
      <c r="K57" s="17">
        <f t="shared" si="0"/>
        <v>63813.896699999998</v>
      </c>
      <c r="L57" s="17">
        <f t="shared" si="1"/>
        <v>0.10330000000249129</v>
      </c>
      <c r="M57" s="44">
        <f t="shared" si="2"/>
        <v>14153.379999999997</v>
      </c>
      <c r="N57" s="45">
        <f t="shared" si="3"/>
        <v>63814</v>
      </c>
      <c r="O57" s="46" t="s">
        <v>256</v>
      </c>
      <c r="P57" s="46" t="s">
        <v>210</v>
      </c>
      <c r="T57" s="35"/>
    </row>
    <row r="58" spans="1:20" ht="15" customHeight="1" x14ac:dyDescent="0.3">
      <c r="A58" s="18">
        <f t="shared" si="4"/>
        <v>47</v>
      </c>
      <c r="B58" s="50" t="s">
        <v>32</v>
      </c>
      <c r="C58" s="49" t="s">
        <v>32</v>
      </c>
      <c r="D58" s="49" t="s">
        <v>32</v>
      </c>
      <c r="E58" s="49" t="s">
        <v>32</v>
      </c>
      <c r="F58" s="39">
        <v>25017</v>
      </c>
      <c r="G58" s="21" t="s">
        <v>23</v>
      </c>
      <c r="H58" s="42" t="s">
        <v>144</v>
      </c>
      <c r="I58" s="20">
        <v>164143.99</v>
      </c>
      <c r="J58" s="16">
        <v>1.2849999999999999</v>
      </c>
      <c r="K58" s="17">
        <f t="shared" si="0"/>
        <v>210925.02714999998</v>
      </c>
      <c r="L58" s="17">
        <f t="shared" si="1"/>
        <v>-2.7149999979883432E-2</v>
      </c>
      <c r="M58" s="44">
        <f t="shared" si="2"/>
        <v>46781.010000000009</v>
      </c>
      <c r="N58" s="45">
        <f t="shared" si="3"/>
        <v>210925</v>
      </c>
      <c r="O58" s="46" t="s">
        <v>257</v>
      </c>
      <c r="P58" s="46" t="s">
        <v>210</v>
      </c>
      <c r="T58" s="35"/>
    </row>
    <row r="59" spans="1:20" ht="15" customHeight="1" x14ac:dyDescent="0.3">
      <c r="A59" s="18">
        <f t="shared" si="4"/>
        <v>48</v>
      </c>
      <c r="B59" s="48" t="s">
        <v>33</v>
      </c>
      <c r="C59" s="49" t="s">
        <v>33</v>
      </c>
      <c r="D59" s="49" t="s">
        <v>33</v>
      </c>
      <c r="E59" s="49" t="s">
        <v>33</v>
      </c>
      <c r="F59" s="39">
        <v>25018</v>
      </c>
      <c r="G59" s="19" t="s">
        <v>23</v>
      </c>
      <c r="H59" s="42" t="s">
        <v>144</v>
      </c>
      <c r="I59" s="22">
        <v>242911.29</v>
      </c>
      <c r="J59" s="16">
        <v>1.2849999999999999</v>
      </c>
      <c r="K59" s="17">
        <f t="shared" si="0"/>
        <v>312141.00764999999</v>
      </c>
      <c r="L59" s="17">
        <f t="shared" si="1"/>
        <v>-7.6499999850057065E-3</v>
      </c>
      <c r="M59" s="44">
        <f t="shared" si="2"/>
        <v>69229.709999999992</v>
      </c>
      <c r="N59" s="45">
        <f t="shared" si="3"/>
        <v>312141</v>
      </c>
      <c r="O59" s="46" t="s">
        <v>258</v>
      </c>
      <c r="P59" s="46" t="s">
        <v>210</v>
      </c>
      <c r="T59" s="35"/>
    </row>
    <row r="60" spans="1:20" x14ac:dyDescent="0.3">
      <c r="A60" s="18">
        <f t="shared" si="4"/>
        <v>49</v>
      </c>
      <c r="B60" s="50" t="s">
        <v>157</v>
      </c>
      <c r="C60" s="49" t="s">
        <v>157</v>
      </c>
      <c r="D60" s="49" t="s">
        <v>157</v>
      </c>
      <c r="E60" s="49" t="s">
        <v>157</v>
      </c>
      <c r="F60" s="39">
        <v>25019</v>
      </c>
      <c r="G60" s="21" t="s">
        <v>23</v>
      </c>
      <c r="H60" s="42" t="s">
        <v>200</v>
      </c>
      <c r="I60" s="20">
        <v>6205302.29</v>
      </c>
      <c r="J60" s="16">
        <v>1.1637</v>
      </c>
      <c r="K60" s="17">
        <f t="shared" si="0"/>
        <v>7221110.2748729996</v>
      </c>
      <c r="L60" s="17">
        <f t="shared" si="1"/>
        <v>-0.27487299963831902</v>
      </c>
      <c r="M60" s="44">
        <f t="shared" si="2"/>
        <v>1015807.71</v>
      </c>
      <c r="N60" s="45">
        <f t="shared" si="3"/>
        <v>7221110</v>
      </c>
      <c r="O60" s="46" t="s">
        <v>259</v>
      </c>
      <c r="P60" s="46" t="s">
        <v>210</v>
      </c>
      <c r="T60" s="35"/>
    </row>
    <row r="61" spans="1:20" x14ac:dyDescent="0.3">
      <c r="A61" s="18">
        <f t="shared" si="4"/>
        <v>50</v>
      </c>
      <c r="B61" s="48" t="s">
        <v>34</v>
      </c>
      <c r="C61" s="49" t="s">
        <v>34</v>
      </c>
      <c r="D61" s="49" t="s">
        <v>34</v>
      </c>
      <c r="E61" s="49" t="s">
        <v>34</v>
      </c>
      <c r="F61" s="39">
        <v>25020</v>
      </c>
      <c r="G61" s="19" t="s">
        <v>23</v>
      </c>
      <c r="H61" s="42" t="s">
        <v>144</v>
      </c>
      <c r="I61" s="22">
        <v>93072.34</v>
      </c>
      <c r="J61" s="16">
        <v>1.2849999999999999</v>
      </c>
      <c r="K61" s="17">
        <f t="shared" si="0"/>
        <v>119597.95689999999</v>
      </c>
      <c r="L61" s="17">
        <f t="shared" si="1"/>
        <v>4.3100000009872019E-2</v>
      </c>
      <c r="M61" s="44">
        <f t="shared" si="2"/>
        <v>26525.660000000003</v>
      </c>
      <c r="N61" s="45">
        <f t="shared" si="3"/>
        <v>119598</v>
      </c>
      <c r="O61" s="46" t="s">
        <v>260</v>
      </c>
      <c r="P61" s="46" t="s">
        <v>210</v>
      </c>
      <c r="T61" s="35"/>
    </row>
    <row r="62" spans="1:20" ht="15" customHeight="1" x14ac:dyDescent="0.3">
      <c r="A62" s="18">
        <f t="shared" si="4"/>
        <v>51</v>
      </c>
      <c r="B62" s="48" t="s">
        <v>158</v>
      </c>
      <c r="C62" s="49" t="s">
        <v>158</v>
      </c>
      <c r="D62" s="49" t="s">
        <v>158</v>
      </c>
      <c r="E62" s="49" t="s">
        <v>158</v>
      </c>
      <c r="F62" s="39">
        <v>25021</v>
      </c>
      <c r="G62" s="19" t="s">
        <v>23</v>
      </c>
      <c r="H62" s="42" t="s">
        <v>144</v>
      </c>
      <c r="I62" s="22">
        <v>58442.520000000004</v>
      </c>
      <c r="J62" s="16">
        <v>1.2849999999999999</v>
      </c>
      <c r="K62" s="17">
        <f t="shared" si="0"/>
        <v>75098.638200000001</v>
      </c>
      <c r="L62" s="17">
        <f t="shared" si="1"/>
        <v>0.361799999998766</v>
      </c>
      <c r="M62" s="44">
        <f t="shared" si="2"/>
        <v>16656.479999999996</v>
      </c>
      <c r="N62" s="45">
        <f t="shared" si="3"/>
        <v>75099</v>
      </c>
      <c r="O62" s="46" t="s">
        <v>261</v>
      </c>
      <c r="P62" s="46" t="s">
        <v>210</v>
      </c>
      <c r="T62" s="35"/>
    </row>
    <row r="63" spans="1:20" ht="15" customHeight="1" x14ac:dyDescent="0.3">
      <c r="A63" s="18">
        <f t="shared" si="4"/>
        <v>52</v>
      </c>
      <c r="B63" s="50" t="s">
        <v>159</v>
      </c>
      <c r="C63" s="49" t="s">
        <v>159</v>
      </c>
      <c r="D63" s="49" t="s">
        <v>159</v>
      </c>
      <c r="E63" s="49" t="s">
        <v>159</v>
      </c>
      <c r="F63" s="39">
        <v>25022</v>
      </c>
      <c r="G63" s="21" t="s">
        <v>23</v>
      </c>
      <c r="H63" s="42" t="s">
        <v>144</v>
      </c>
      <c r="I63" s="20">
        <v>49776.07</v>
      </c>
      <c r="J63" s="16">
        <v>1.2849999999999999</v>
      </c>
      <c r="K63" s="17">
        <f t="shared" si="0"/>
        <v>63962.249949999998</v>
      </c>
      <c r="L63" s="17">
        <f t="shared" si="1"/>
        <v>-0.24994999999762513</v>
      </c>
      <c r="M63" s="44">
        <f t="shared" si="2"/>
        <v>14185.93</v>
      </c>
      <c r="N63" s="45">
        <f t="shared" si="3"/>
        <v>63962</v>
      </c>
      <c r="O63" s="46" t="s">
        <v>262</v>
      </c>
      <c r="P63" s="46" t="s">
        <v>210</v>
      </c>
      <c r="T63" s="35"/>
    </row>
    <row r="64" spans="1:20" ht="15" customHeight="1" x14ac:dyDescent="0.3">
      <c r="A64" s="18">
        <f t="shared" si="4"/>
        <v>53</v>
      </c>
      <c r="B64" s="48" t="s">
        <v>2</v>
      </c>
      <c r="C64" s="49" t="s">
        <v>2</v>
      </c>
      <c r="D64" s="49" t="s">
        <v>2</v>
      </c>
      <c r="E64" s="49" t="s">
        <v>2</v>
      </c>
      <c r="F64" s="39"/>
      <c r="G64" s="19" t="s">
        <v>3</v>
      </c>
      <c r="H64" s="42" t="s">
        <v>144</v>
      </c>
      <c r="I64" s="22">
        <v>88959.67</v>
      </c>
      <c r="J64" s="16">
        <v>1.2849999999999999</v>
      </c>
      <c r="K64" s="17">
        <f t="shared" si="0"/>
        <v>114313.17594999999</v>
      </c>
      <c r="L64" s="17">
        <f t="shared" si="1"/>
        <v>-0.1759499999898253</v>
      </c>
      <c r="M64" s="44">
        <f t="shared" si="2"/>
        <v>25353.33</v>
      </c>
      <c r="N64" s="45">
        <f t="shared" si="3"/>
        <v>114313</v>
      </c>
      <c r="O64" s="46" t="s">
        <v>263</v>
      </c>
      <c r="P64" s="46" t="s">
        <v>210</v>
      </c>
      <c r="T64" s="35"/>
    </row>
    <row r="65" spans="1:20" ht="15" customHeight="1" x14ac:dyDescent="0.3">
      <c r="A65" s="18">
        <f t="shared" si="4"/>
        <v>54</v>
      </c>
      <c r="B65" s="50" t="s">
        <v>74</v>
      </c>
      <c r="C65" s="49" t="s">
        <v>74</v>
      </c>
      <c r="D65" s="49" t="s">
        <v>74</v>
      </c>
      <c r="E65" s="49" t="s">
        <v>74</v>
      </c>
      <c r="F65" s="39">
        <v>15126</v>
      </c>
      <c r="G65" s="21" t="s">
        <v>42</v>
      </c>
      <c r="H65" s="42" t="s">
        <v>144</v>
      </c>
      <c r="I65" s="20">
        <v>283915.69</v>
      </c>
      <c r="J65" s="16">
        <v>1.2849999999999999</v>
      </c>
      <c r="K65" s="17">
        <f t="shared" si="0"/>
        <v>364831.66164999997</v>
      </c>
      <c r="L65" s="17">
        <f t="shared" si="1"/>
        <v>0.33835000003455207</v>
      </c>
      <c r="M65" s="44">
        <f t="shared" si="2"/>
        <v>80916.31</v>
      </c>
      <c r="N65" s="45">
        <f t="shared" si="3"/>
        <v>364832</v>
      </c>
      <c r="O65" s="46" t="s">
        <v>264</v>
      </c>
      <c r="P65" s="46" t="s">
        <v>210</v>
      </c>
      <c r="T65" s="35"/>
    </row>
    <row r="66" spans="1:20" ht="15" customHeight="1" x14ac:dyDescent="0.3">
      <c r="A66" s="18">
        <f t="shared" si="4"/>
        <v>55</v>
      </c>
      <c r="B66" s="48" t="s">
        <v>160</v>
      </c>
      <c r="C66" s="49" t="s">
        <v>160</v>
      </c>
      <c r="D66" s="49" t="s">
        <v>160</v>
      </c>
      <c r="E66" s="49" t="s">
        <v>160</v>
      </c>
      <c r="F66" s="39">
        <v>15127</v>
      </c>
      <c r="G66" s="19" t="s">
        <v>42</v>
      </c>
      <c r="H66" s="42" t="s">
        <v>144</v>
      </c>
      <c r="I66" s="22">
        <v>91243.98000000001</v>
      </c>
      <c r="J66" s="16">
        <v>1.2849999999999999</v>
      </c>
      <c r="K66" s="17">
        <f t="shared" si="0"/>
        <v>117248.51430000001</v>
      </c>
      <c r="L66" s="17">
        <f t="shared" si="1"/>
        <v>0.48569999999017455</v>
      </c>
      <c r="M66" s="44">
        <f t="shared" si="2"/>
        <v>26005.01999999999</v>
      </c>
      <c r="N66" s="45">
        <f t="shared" si="3"/>
        <v>117249</v>
      </c>
      <c r="O66" s="46" t="s">
        <v>265</v>
      </c>
      <c r="P66" s="46" t="s">
        <v>210</v>
      </c>
      <c r="T66" s="35"/>
    </row>
    <row r="67" spans="1:20" ht="15" customHeight="1" x14ac:dyDescent="0.3">
      <c r="A67" s="18">
        <f t="shared" si="4"/>
        <v>56</v>
      </c>
      <c r="B67" s="50" t="s">
        <v>49</v>
      </c>
      <c r="C67" s="49" t="s">
        <v>49</v>
      </c>
      <c r="D67" s="49" t="s">
        <v>49</v>
      </c>
      <c r="E67" s="49" t="s">
        <v>49</v>
      </c>
      <c r="F67" s="39">
        <v>15128</v>
      </c>
      <c r="G67" s="21" t="s">
        <v>42</v>
      </c>
      <c r="H67" s="42" t="s">
        <v>144</v>
      </c>
      <c r="I67" s="20">
        <v>1349328.3199999998</v>
      </c>
      <c r="J67" s="16">
        <v>1.2849999999999999</v>
      </c>
      <c r="K67" s="17">
        <f t="shared" si="0"/>
        <v>1733886.8911999997</v>
      </c>
      <c r="L67" s="17">
        <f t="shared" si="1"/>
        <v>0.10880000027827919</v>
      </c>
      <c r="M67" s="44">
        <f t="shared" si="2"/>
        <v>384558.68000000017</v>
      </c>
      <c r="N67" s="45">
        <f t="shared" si="3"/>
        <v>1733887</v>
      </c>
      <c r="O67" s="46" t="s">
        <v>266</v>
      </c>
      <c r="P67" s="46" t="s">
        <v>210</v>
      </c>
      <c r="T67" s="35"/>
    </row>
    <row r="68" spans="1:20" ht="15" customHeight="1" x14ac:dyDescent="0.3">
      <c r="A68" s="18">
        <f t="shared" si="4"/>
        <v>57</v>
      </c>
      <c r="B68" s="48" t="s">
        <v>161</v>
      </c>
      <c r="C68" s="49" t="s">
        <v>161</v>
      </c>
      <c r="D68" s="49" t="s">
        <v>161</v>
      </c>
      <c r="E68" s="49" t="s">
        <v>161</v>
      </c>
      <c r="F68" s="39">
        <v>15122</v>
      </c>
      <c r="G68" s="19" t="s">
        <v>42</v>
      </c>
      <c r="H68" s="42" t="s">
        <v>144</v>
      </c>
      <c r="I68" s="22">
        <v>163017.79999999999</v>
      </c>
      <c r="J68" s="16">
        <v>1.2849999999999999</v>
      </c>
      <c r="K68" s="17">
        <f t="shared" si="0"/>
        <v>209477.87299999996</v>
      </c>
      <c r="L68" s="17">
        <f t="shared" si="1"/>
        <v>0.12700000003678724</v>
      </c>
      <c r="M68" s="44">
        <f t="shared" si="2"/>
        <v>46460.200000000012</v>
      </c>
      <c r="N68" s="45">
        <f t="shared" si="3"/>
        <v>209478</v>
      </c>
      <c r="O68" s="46" t="s">
        <v>267</v>
      </c>
      <c r="P68" s="46" t="s">
        <v>210</v>
      </c>
      <c r="T68" s="35"/>
    </row>
    <row r="69" spans="1:20" ht="15" customHeight="1" x14ac:dyDescent="0.3">
      <c r="A69" s="18">
        <f t="shared" si="4"/>
        <v>58</v>
      </c>
      <c r="B69" s="50" t="s">
        <v>72</v>
      </c>
      <c r="C69" s="49" t="s">
        <v>72</v>
      </c>
      <c r="D69" s="49" t="s">
        <v>72</v>
      </c>
      <c r="E69" s="49" t="s">
        <v>72</v>
      </c>
      <c r="F69" s="39">
        <v>15124</v>
      </c>
      <c r="G69" s="21" t="s">
        <v>50</v>
      </c>
      <c r="H69" s="42" t="s">
        <v>144</v>
      </c>
      <c r="I69" s="20">
        <v>40595.839999999997</v>
      </c>
      <c r="J69" s="16">
        <v>1.2849999999999999</v>
      </c>
      <c r="K69" s="17">
        <f t="shared" si="0"/>
        <v>52165.654399999992</v>
      </c>
      <c r="L69" s="17">
        <f t="shared" si="1"/>
        <v>0.34560000000783475</v>
      </c>
      <c r="M69" s="44">
        <f t="shared" si="2"/>
        <v>11570.160000000003</v>
      </c>
      <c r="N69" s="45">
        <f t="shared" si="3"/>
        <v>52166</v>
      </c>
      <c r="O69" s="46" t="s">
        <v>268</v>
      </c>
      <c r="P69" s="46" t="s">
        <v>210</v>
      </c>
      <c r="T69" s="35"/>
    </row>
    <row r="70" spans="1:20" ht="15" customHeight="1" x14ac:dyDescent="0.3">
      <c r="A70" s="18">
        <f t="shared" si="4"/>
        <v>59</v>
      </c>
      <c r="B70" s="48" t="s">
        <v>162</v>
      </c>
      <c r="C70" s="49" t="s">
        <v>162</v>
      </c>
      <c r="D70" s="49" t="s">
        <v>162</v>
      </c>
      <c r="E70" s="49" t="s">
        <v>162</v>
      </c>
      <c r="F70" s="39">
        <v>15125</v>
      </c>
      <c r="G70" s="19" t="s">
        <v>50</v>
      </c>
      <c r="H70" s="42" t="s">
        <v>144</v>
      </c>
      <c r="I70" s="22">
        <v>965402.38</v>
      </c>
      <c r="J70" s="16">
        <v>1.2849999999999999</v>
      </c>
      <c r="K70" s="17">
        <f t="shared" si="0"/>
        <v>1240542.0582999999</v>
      </c>
      <c r="L70" s="17">
        <f t="shared" si="1"/>
        <v>-5.8299999916926026E-2</v>
      </c>
      <c r="M70" s="44">
        <f t="shared" si="2"/>
        <v>275139.62</v>
      </c>
      <c r="N70" s="45">
        <f t="shared" si="3"/>
        <v>1240542</v>
      </c>
      <c r="O70" s="46" t="s">
        <v>269</v>
      </c>
      <c r="P70" s="46" t="s">
        <v>210</v>
      </c>
      <c r="T70" s="35"/>
    </row>
    <row r="71" spans="1:20" ht="15" customHeight="1" x14ac:dyDescent="0.3">
      <c r="A71" s="18">
        <f t="shared" si="4"/>
        <v>60</v>
      </c>
      <c r="B71" s="50" t="s">
        <v>48</v>
      </c>
      <c r="C71" s="49" t="s">
        <v>48</v>
      </c>
      <c r="D71" s="49" t="s">
        <v>48</v>
      </c>
      <c r="E71" s="49" t="s">
        <v>48</v>
      </c>
      <c r="F71" s="39">
        <v>15132</v>
      </c>
      <c r="G71" s="21" t="s">
        <v>1</v>
      </c>
      <c r="H71" s="42" t="s">
        <v>144</v>
      </c>
      <c r="I71" s="20">
        <v>540021.29</v>
      </c>
      <c r="J71" s="16">
        <v>1.2849999999999999</v>
      </c>
      <c r="K71" s="17">
        <f t="shared" si="0"/>
        <v>693927.35765000002</v>
      </c>
      <c r="L71" s="17">
        <f t="shared" si="1"/>
        <v>-0.3576500000199303</v>
      </c>
      <c r="M71" s="44">
        <f t="shared" si="2"/>
        <v>153905.70999999996</v>
      </c>
      <c r="N71" s="45">
        <f t="shared" si="3"/>
        <v>693927</v>
      </c>
      <c r="O71" s="46" t="s">
        <v>270</v>
      </c>
      <c r="P71" s="46" t="s">
        <v>210</v>
      </c>
      <c r="T71" s="35"/>
    </row>
    <row r="72" spans="1:20" ht="15" customHeight="1" x14ac:dyDescent="0.3">
      <c r="A72" s="18">
        <f t="shared" si="4"/>
        <v>61</v>
      </c>
      <c r="B72" s="48" t="s">
        <v>48</v>
      </c>
      <c r="C72" s="49" t="s">
        <v>48</v>
      </c>
      <c r="D72" s="49" t="s">
        <v>48</v>
      </c>
      <c r="E72" s="49" t="s">
        <v>48</v>
      </c>
      <c r="F72" s="39">
        <v>15133</v>
      </c>
      <c r="G72" s="19" t="s">
        <v>1</v>
      </c>
      <c r="H72" s="42" t="s">
        <v>144</v>
      </c>
      <c r="I72" s="22">
        <v>1211399.1299999999</v>
      </c>
      <c r="J72" s="16">
        <v>1.2849999999999999</v>
      </c>
      <c r="K72" s="17">
        <f t="shared" si="0"/>
        <v>1556647.8820499997</v>
      </c>
      <c r="L72" s="17">
        <f t="shared" si="1"/>
        <v>0.11795000033453107</v>
      </c>
      <c r="M72" s="44">
        <f t="shared" si="2"/>
        <v>345248.87000000011</v>
      </c>
      <c r="N72" s="45">
        <f t="shared" si="3"/>
        <v>1556648</v>
      </c>
      <c r="O72" s="46" t="s">
        <v>271</v>
      </c>
      <c r="P72" s="46" t="s">
        <v>210</v>
      </c>
      <c r="T72" s="35"/>
    </row>
    <row r="73" spans="1:20" ht="15" customHeight="1" x14ac:dyDescent="0.3">
      <c r="A73" s="18">
        <f t="shared" si="4"/>
        <v>62</v>
      </c>
      <c r="B73" s="50" t="s">
        <v>11</v>
      </c>
      <c r="C73" s="49" t="s">
        <v>11</v>
      </c>
      <c r="D73" s="49" t="s">
        <v>11</v>
      </c>
      <c r="E73" s="49" t="s">
        <v>11</v>
      </c>
      <c r="F73" s="39"/>
      <c r="G73" s="21" t="s">
        <v>1</v>
      </c>
      <c r="H73" s="42" t="s">
        <v>144</v>
      </c>
      <c r="I73" s="20">
        <v>210228.16</v>
      </c>
      <c r="J73" s="16">
        <v>1.2849999999999999</v>
      </c>
      <c r="K73" s="17">
        <f t="shared" si="0"/>
        <v>270143.18559999997</v>
      </c>
      <c r="L73" s="17">
        <f t="shared" si="1"/>
        <v>-0.1855999999679625</v>
      </c>
      <c r="M73" s="44">
        <f t="shared" si="2"/>
        <v>59914.84</v>
      </c>
      <c r="N73" s="45">
        <f t="shared" si="3"/>
        <v>270143</v>
      </c>
      <c r="O73" s="46" t="s">
        <v>272</v>
      </c>
      <c r="P73" s="46" t="s">
        <v>210</v>
      </c>
      <c r="T73" s="35"/>
    </row>
    <row r="74" spans="1:20" x14ac:dyDescent="0.3">
      <c r="A74" s="18">
        <f t="shared" si="4"/>
        <v>63</v>
      </c>
      <c r="B74" s="48" t="s">
        <v>0</v>
      </c>
      <c r="C74" s="49" t="s">
        <v>0</v>
      </c>
      <c r="D74" s="49" t="s">
        <v>0</v>
      </c>
      <c r="E74" s="49" t="s">
        <v>0</v>
      </c>
      <c r="F74" s="39"/>
      <c r="G74" s="19" t="s">
        <v>1</v>
      </c>
      <c r="H74" s="42" t="s">
        <v>144</v>
      </c>
      <c r="I74" s="22">
        <v>443594.81</v>
      </c>
      <c r="J74" s="16">
        <v>1.2849999999999999</v>
      </c>
      <c r="K74" s="17">
        <f t="shared" si="0"/>
        <v>570019.33084999991</v>
      </c>
      <c r="L74" s="17">
        <f t="shared" si="1"/>
        <v>-0.33084999991115183</v>
      </c>
      <c r="M74" s="44">
        <f t="shared" si="2"/>
        <v>126424.19</v>
      </c>
      <c r="N74" s="45">
        <f t="shared" si="3"/>
        <v>570019</v>
      </c>
      <c r="O74" s="46" t="s">
        <v>274</v>
      </c>
      <c r="P74" s="46" t="s">
        <v>210</v>
      </c>
      <c r="T74" s="35"/>
    </row>
    <row r="75" spans="1:20" x14ac:dyDescent="0.3">
      <c r="A75" s="18">
        <f t="shared" si="4"/>
        <v>64</v>
      </c>
      <c r="B75" s="50" t="s">
        <v>12</v>
      </c>
      <c r="C75" s="49" t="s">
        <v>12</v>
      </c>
      <c r="D75" s="49" t="s">
        <v>12</v>
      </c>
      <c r="E75" s="49" t="s">
        <v>12</v>
      </c>
      <c r="F75" s="39"/>
      <c r="G75" s="21" t="s">
        <v>1</v>
      </c>
      <c r="H75" s="42" t="s">
        <v>144</v>
      </c>
      <c r="I75" s="20">
        <v>486088.88</v>
      </c>
      <c r="J75" s="16">
        <v>1.2849999999999999</v>
      </c>
      <c r="K75" s="17">
        <f t="shared" si="0"/>
        <v>624624.2108</v>
      </c>
      <c r="L75" s="17">
        <f t="shared" si="1"/>
        <v>-0.21080000000074506</v>
      </c>
      <c r="M75" s="44">
        <f t="shared" si="2"/>
        <v>138535.12</v>
      </c>
      <c r="N75" s="45">
        <f t="shared" si="3"/>
        <v>624624</v>
      </c>
      <c r="O75" s="46" t="s">
        <v>275</v>
      </c>
      <c r="P75" s="46" t="s">
        <v>210</v>
      </c>
      <c r="T75" s="35"/>
    </row>
    <row r="76" spans="1:20" x14ac:dyDescent="0.3">
      <c r="A76" s="18">
        <f t="shared" si="4"/>
        <v>65</v>
      </c>
      <c r="B76" s="48" t="s">
        <v>163</v>
      </c>
      <c r="C76" s="49" t="s">
        <v>163</v>
      </c>
      <c r="D76" s="49" t="s">
        <v>163</v>
      </c>
      <c r="E76" s="49" t="s">
        <v>163</v>
      </c>
      <c r="F76" s="39">
        <v>25003</v>
      </c>
      <c r="G76" s="19" t="s">
        <v>39</v>
      </c>
      <c r="H76" s="42" t="s">
        <v>144</v>
      </c>
      <c r="I76" s="22">
        <v>19331.349999999999</v>
      </c>
      <c r="J76" s="16">
        <v>1.2849999999999999</v>
      </c>
      <c r="K76" s="17">
        <f t="shared" si="0"/>
        <v>24840.784749999995</v>
      </c>
      <c r="L76" s="17">
        <f t="shared" si="1"/>
        <v>0.21525000000474392</v>
      </c>
      <c r="M76" s="44">
        <f t="shared" si="2"/>
        <v>5509.6500000000015</v>
      </c>
      <c r="N76" s="45">
        <f t="shared" si="3"/>
        <v>24841</v>
      </c>
      <c r="O76" s="46" t="s">
        <v>276</v>
      </c>
      <c r="P76" s="46" t="s">
        <v>210</v>
      </c>
      <c r="T76" s="35"/>
    </row>
    <row r="77" spans="1:20" x14ac:dyDescent="0.3">
      <c r="A77" s="18">
        <f t="shared" si="4"/>
        <v>66</v>
      </c>
      <c r="B77" s="50" t="s">
        <v>164</v>
      </c>
      <c r="C77" s="49" t="s">
        <v>164</v>
      </c>
      <c r="D77" s="49" t="s">
        <v>164</v>
      </c>
      <c r="E77" s="49" t="s">
        <v>164</v>
      </c>
      <c r="F77" s="39">
        <v>15135</v>
      </c>
      <c r="G77" s="21" t="s">
        <v>41</v>
      </c>
      <c r="H77" s="42" t="s">
        <v>144</v>
      </c>
      <c r="I77" s="20">
        <v>67188.03</v>
      </c>
      <c r="J77" s="16">
        <v>1.2849999999999999</v>
      </c>
      <c r="K77" s="17">
        <f t="shared" ref="K77:K140" si="5">I77*J77</f>
        <v>86336.618549999999</v>
      </c>
      <c r="L77" s="17">
        <f t="shared" ref="L77:L140" si="6">ROUND(K77,0)-K77</f>
        <v>0.38145000000076834</v>
      </c>
      <c r="M77" s="44">
        <f t="shared" ref="M77:M140" si="7">K77-I77+L77</f>
        <v>19148.97</v>
      </c>
      <c r="N77" s="45">
        <f t="shared" ref="N77:N140" si="8">I77+M77</f>
        <v>86337</v>
      </c>
      <c r="O77" s="46" t="s">
        <v>277</v>
      </c>
      <c r="P77" s="46" t="s">
        <v>210</v>
      </c>
      <c r="T77" s="35"/>
    </row>
    <row r="78" spans="1:20" ht="15" customHeight="1" x14ac:dyDescent="0.3">
      <c r="A78" s="18">
        <f t="shared" ref="A78:A141" si="9">A77+1</f>
        <v>67</v>
      </c>
      <c r="B78" s="48" t="s">
        <v>165</v>
      </c>
      <c r="C78" s="49" t="s">
        <v>165</v>
      </c>
      <c r="D78" s="49" t="s">
        <v>165</v>
      </c>
      <c r="E78" s="49" t="s">
        <v>165</v>
      </c>
      <c r="F78" s="39">
        <v>15136</v>
      </c>
      <c r="G78" s="19" t="s">
        <v>41</v>
      </c>
      <c r="H78" s="42" t="s">
        <v>144</v>
      </c>
      <c r="I78" s="22">
        <v>55691.46</v>
      </c>
      <c r="J78" s="16">
        <v>1.2849999999999999</v>
      </c>
      <c r="K78" s="17">
        <f t="shared" si="5"/>
        <v>71563.526099999988</v>
      </c>
      <c r="L78" s="17">
        <f t="shared" si="6"/>
        <v>0.47390000001178123</v>
      </c>
      <c r="M78" s="44">
        <f t="shared" si="7"/>
        <v>15872.54</v>
      </c>
      <c r="N78" s="45">
        <f t="shared" si="8"/>
        <v>71564</v>
      </c>
      <c r="O78" s="46" t="s">
        <v>278</v>
      </c>
      <c r="P78" s="46" t="s">
        <v>210</v>
      </c>
      <c r="T78" s="35"/>
    </row>
    <row r="79" spans="1:20" ht="15" customHeight="1" x14ac:dyDescent="0.3">
      <c r="A79" s="18">
        <f t="shared" si="9"/>
        <v>68</v>
      </c>
      <c r="B79" s="50" t="s">
        <v>70</v>
      </c>
      <c r="C79" s="49" t="s">
        <v>70</v>
      </c>
      <c r="D79" s="49" t="s">
        <v>70</v>
      </c>
      <c r="E79" s="49" t="s">
        <v>70</v>
      </c>
      <c r="F79" s="39">
        <v>16853</v>
      </c>
      <c r="G79" s="21" t="s">
        <v>71</v>
      </c>
      <c r="H79" s="42" t="s">
        <v>144</v>
      </c>
      <c r="I79" s="20">
        <v>84635.16</v>
      </c>
      <c r="J79" s="16">
        <v>1.2849999999999999</v>
      </c>
      <c r="K79" s="17">
        <f t="shared" si="5"/>
        <v>108756.18059999999</v>
      </c>
      <c r="L79" s="17">
        <f t="shared" si="6"/>
        <v>-0.18059999999240972</v>
      </c>
      <c r="M79" s="44">
        <f t="shared" si="7"/>
        <v>24120.839999999997</v>
      </c>
      <c r="N79" s="45">
        <f t="shared" si="8"/>
        <v>108756</v>
      </c>
      <c r="O79" s="46" t="s">
        <v>279</v>
      </c>
      <c r="P79" s="46" t="s">
        <v>210</v>
      </c>
      <c r="T79" s="35"/>
    </row>
    <row r="80" spans="1:20" x14ac:dyDescent="0.3">
      <c r="A80" s="18">
        <f t="shared" si="9"/>
        <v>69</v>
      </c>
      <c r="B80" s="50" t="s">
        <v>166</v>
      </c>
      <c r="C80" s="49" t="s">
        <v>166</v>
      </c>
      <c r="D80" s="49" t="s">
        <v>166</v>
      </c>
      <c r="E80" s="49" t="s">
        <v>166</v>
      </c>
      <c r="F80" s="39"/>
      <c r="G80" s="21" t="s">
        <v>71</v>
      </c>
      <c r="H80" s="42" t="s">
        <v>204</v>
      </c>
      <c r="I80" s="20">
        <v>1179691.28</v>
      </c>
      <c r="J80" s="16">
        <v>1.2589999999999999</v>
      </c>
      <c r="K80" s="17">
        <f t="shared" si="5"/>
        <v>1485231.32152</v>
      </c>
      <c r="L80" s="17">
        <f t="shared" si="6"/>
        <v>-0.32151999999769032</v>
      </c>
      <c r="M80" s="44">
        <f t="shared" si="7"/>
        <v>305539.71999999997</v>
      </c>
      <c r="N80" s="45">
        <f t="shared" si="8"/>
        <v>1485231</v>
      </c>
      <c r="O80" s="46" t="s">
        <v>280</v>
      </c>
      <c r="P80" s="46" t="s">
        <v>210</v>
      </c>
      <c r="T80" s="35"/>
    </row>
    <row r="81" spans="1:20" x14ac:dyDescent="0.3">
      <c r="A81" s="18">
        <f t="shared" si="9"/>
        <v>70</v>
      </c>
      <c r="B81" s="48" t="s">
        <v>45</v>
      </c>
      <c r="C81" s="49" t="s">
        <v>45</v>
      </c>
      <c r="D81" s="49" t="s">
        <v>45</v>
      </c>
      <c r="E81" s="49" t="s">
        <v>45</v>
      </c>
      <c r="F81" s="39">
        <v>18115</v>
      </c>
      <c r="G81" s="19" t="s">
        <v>46</v>
      </c>
      <c r="H81" s="42" t="s">
        <v>144</v>
      </c>
      <c r="I81" s="22">
        <v>2775</v>
      </c>
      <c r="J81" s="16">
        <v>1.2849999999999999</v>
      </c>
      <c r="K81" s="17">
        <f t="shared" si="5"/>
        <v>3565.875</v>
      </c>
      <c r="L81" s="17">
        <f t="shared" si="6"/>
        <v>0.125</v>
      </c>
      <c r="M81" s="44">
        <f t="shared" si="7"/>
        <v>791</v>
      </c>
      <c r="N81" s="45">
        <f t="shared" si="8"/>
        <v>3566</v>
      </c>
      <c r="O81" s="46" t="s">
        <v>281</v>
      </c>
      <c r="P81" s="46" t="s">
        <v>210</v>
      </c>
      <c r="T81" s="35"/>
    </row>
    <row r="82" spans="1:20" ht="15" customHeight="1" x14ac:dyDescent="0.3">
      <c r="A82" s="18">
        <f t="shared" si="9"/>
        <v>71</v>
      </c>
      <c r="B82" s="50" t="s">
        <v>45</v>
      </c>
      <c r="C82" s="49" t="s">
        <v>45</v>
      </c>
      <c r="D82" s="49" t="s">
        <v>45</v>
      </c>
      <c r="E82" s="49" t="s">
        <v>45</v>
      </c>
      <c r="F82" s="39">
        <v>18111</v>
      </c>
      <c r="G82" s="21" t="s">
        <v>46</v>
      </c>
      <c r="H82" s="42" t="s">
        <v>144</v>
      </c>
      <c r="I82" s="20">
        <v>5673.74</v>
      </c>
      <c r="J82" s="16">
        <v>1.2849999999999999</v>
      </c>
      <c r="K82" s="17">
        <f t="shared" si="5"/>
        <v>7290.7558999999992</v>
      </c>
      <c r="L82" s="17">
        <f t="shared" si="6"/>
        <v>0.2441000000007989</v>
      </c>
      <c r="M82" s="44">
        <f t="shared" si="7"/>
        <v>1617.2600000000002</v>
      </c>
      <c r="N82" s="45">
        <f t="shared" si="8"/>
        <v>7291</v>
      </c>
      <c r="O82" s="46" t="s">
        <v>282</v>
      </c>
      <c r="P82" s="46" t="s">
        <v>210</v>
      </c>
      <c r="T82" s="35"/>
    </row>
    <row r="83" spans="1:20" ht="15" customHeight="1" x14ac:dyDescent="0.3">
      <c r="A83" s="18">
        <f t="shared" si="9"/>
        <v>72</v>
      </c>
      <c r="B83" s="48" t="s">
        <v>38</v>
      </c>
      <c r="C83" s="49" t="s">
        <v>38</v>
      </c>
      <c r="D83" s="49" t="s">
        <v>38</v>
      </c>
      <c r="E83" s="49" t="s">
        <v>38</v>
      </c>
      <c r="F83" s="39">
        <v>1101</v>
      </c>
      <c r="G83" s="19" t="s">
        <v>10</v>
      </c>
      <c r="H83" s="42" t="s">
        <v>144</v>
      </c>
      <c r="I83" s="22">
        <v>3767174.02</v>
      </c>
      <c r="J83" s="16">
        <v>1.2849999999999999</v>
      </c>
      <c r="K83" s="17">
        <f t="shared" si="5"/>
        <v>4840818.6157</v>
      </c>
      <c r="L83" s="17">
        <f t="shared" si="6"/>
        <v>0.38430000003427267</v>
      </c>
      <c r="M83" s="44">
        <f t="shared" si="7"/>
        <v>1073644.98</v>
      </c>
      <c r="N83" s="45">
        <f t="shared" si="8"/>
        <v>4840819</v>
      </c>
      <c r="O83" s="46" t="s">
        <v>283</v>
      </c>
      <c r="P83" s="46" t="s">
        <v>210</v>
      </c>
      <c r="T83" s="35"/>
    </row>
    <row r="84" spans="1:20" ht="15" customHeight="1" x14ac:dyDescent="0.3">
      <c r="A84" s="18">
        <f t="shared" si="9"/>
        <v>73</v>
      </c>
      <c r="B84" s="54" t="s">
        <v>9</v>
      </c>
      <c r="C84" s="49" t="s">
        <v>9</v>
      </c>
      <c r="D84" s="49" t="s">
        <v>9</v>
      </c>
      <c r="E84" s="49" t="s">
        <v>9</v>
      </c>
      <c r="F84" s="39"/>
      <c r="G84" s="19" t="s">
        <v>10</v>
      </c>
      <c r="H84" s="42" t="s">
        <v>144</v>
      </c>
      <c r="I84" s="22">
        <v>42440.68</v>
      </c>
      <c r="J84" s="16">
        <v>1.2849999999999999</v>
      </c>
      <c r="K84" s="17">
        <f t="shared" si="5"/>
        <v>54536.273799999995</v>
      </c>
      <c r="L84" s="17">
        <f t="shared" si="6"/>
        <v>-0.27379999999538995</v>
      </c>
      <c r="M84" s="44">
        <f t="shared" si="7"/>
        <v>12095.32</v>
      </c>
      <c r="N84" s="45">
        <f t="shared" si="8"/>
        <v>54536</v>
      </c>
      <c r="O84" s="46" t="s">
        <v>284</v>
      </c>
      <c r="P84" s="46" t="s">
        <v>210</v>
      </c>
      <c r="T84" s="35"/>
    </row>
    <row r="85" spans="1:20" ht="15" customHeight="1" x14ac:dyDescent="0.3">
      <c r="A85" s="18">
        <f t="shared" si="9"/>
        <v>74</v>
      </c>
      <c r="B85" s="54" t="s">
        <v>167</v>
      </c>
      <c r="C85" s="49" t="s">
        <v>167</v>
      </c>
      <c r="D85" s="49" t="s">
        <v>167</v>
      </c>
      <c r="E85" s="49" t="s">
        <v>167</v>
      </c>
      <c r="F85" s="39"/>
      <c r="G85" s="19" t="s">
        <v>21</v>
      </c>
      <c r="H85" s="42" t="s">
        <v>144</v>
      </c>
      <c r="I85" s="22">
        <v>32232</v>
      </c>
      <c r="J85" s="16">
        <v>1.2849999999999999</v>
      </c>
      <c r="K85" s="17">
        <f t="shared" si="5"/>
        <v>41418.119999999995</v>
      </c>
      <c r="L85" s="17">
        <f t="shared" si="6"/>
        <v>-0.11999999999534339</v>
      </c>
      <c r="M85" s="44">
        <f t="shared" si="7"/>
        <v>9186</v>
      </c>
      <c r="N85" s="45">
        <f t="shared" si="8"/>
        <v>41418</v>
      </c>
      <c r="O85" s="46" t="s">
        <v>285</v>
      </c>
      <c r="P85" s="46" t="s">
        <v>210</v>
      </c>
      <c r="T85" s="35"/>
    </row>
    <row r="86" spans="1:20" ht="15" customHeight="1" x14ac:dyDescent="0.3">
      <c r="A86" s="18">
        <f t="shared" si="9"/>
        <v>75</v>
      </c>
      <c r="B86" s="54" t="s">
        <v>168</v>
      </c>
      <c r="C86" s="49" t="s">
        <v>168</v>
      </c>
      <c r="D86" s="49" t="s">
        <v>168</v>
      </c>
      <c r="E86" s="49" t="s">
        <v>168</v>
      </c>
      <c r="F86" s="39"/>
      <c r="G86" s="19" t="s">
        <v>21</v>
      </c>
      <c r="H86" s="42" t="s">
        <v>144</v>
      </c>
      <c r="I86" s="22">
        <v>161262.58000000002</v>
      </c>
      <c r="J86" s="16">
        <v>1.2849999999999999</v>
      </c>
      <c r="K86" s="17">
        <f t="shared" si="5"/>
        <v>207222.41530000002</v>
      </c>
      <c r="L86" s="17">
        <f t="shared" si="6"/>
        <v>-0.41530000002239831</v>
      </c>
      <c r="M86" s="44">
        <f t="shared" si="7"/>
        <v>45959.419999999984</v>
      </c>
      <c r="N86" s="45">
        <f t="shared" si="8"/>
        <v>207222</v>
      </c>
      <c r="O86" s="46" t="s">
        <v>286</v>
      </c>
      <c r="P86" s="46" t="s">
        <v>210</v>
      </c>
      <c r="T86" s="35"/>
    </row>
    <row r="87" spans="1:20" ht="15" customHeight="1" x14ac:dyDescent="0.3">
      <c r="A87" s="18">
        <f t="shared" si="9"/>
        <v>76</v>
      </c>
      <c r="B87" s="54" t="s">
        <v>169</v>
      </c>
      <c r="C87" s="49" t="s">
        <v>169</v>
      </c>
      <c r="D87" s="49" t="s">
        <v>169</v>
      </c>
      <c r="E87" s="49" t="s">
        <v>169</v>
      </c>
      <c r="F87" s="39">
        <v>1269</v>
      </c>
      <c r="G87" s="19" t="s">
        <v>21</v>
      </c>
      <c r="H87" s="42" t="s">
        <v>209</v>
      </c>
      <c r="I87" s="22">
        <v>2822</v>
      </c>
      <c r="J87" s="16">
        <v>1.266</v>
      </c>
      <c r="K87" s="17">
        <f t="shared" si="5"/>
        <v>3572.652</v>
      </c>
      <c r="L87" s="17">
        <f t="shared" si="6"/>
        <v>0.34799999999995634</v>
      </c>
      <c r="M87" s="44">
        <f t="shared" si="7"/>
        <v>751</v>
      </c>
      <c r="N87" s="45">
        <f t="shared" si="8"/>
        <v>3573</v>
      </c>
      <c r="O87" s="46" t="s">
        <v>287</v>
      </c>
      <c r="P87" s="46" t="s">
        <v>210</v>
      </c>
      <c r="T87" s="35"/>
    </row>
    <row r="88" spans="1:20" ht="15" customHeight="1" x14ac:dyDescent="0.3">
      <c r="A88" s="18">
        <f t="shared" si="9"/>
        <v>77</v>
      </c>
      <c r="B88" s="54" t="s">
        <v>171</v>
      </c>
      <c r="C88" s="49" t="s">
        <v>171</v>
      </c>
      <c r="D88" s="49" t="s">
        <v>171</v>
      </c>
      <c r="E88" s="49" t="s">
        <v>171</v>
      </c>
      <c r="F88" s="39"/>
      <c r="G88" s="19" t="s">
        <v>170</v>
      </c>
      <c r="H88" s="42" t="s">
        <v>200</v>
      </c>
      <c r="I88" s="22">
        <v>2822</v>
      </c>
      <c r="J88" s="16">
        <v>1.1637</v>
      </c>
      <c r="K88" s="17">
        <f t="shared" si="5"/>
        <v>3283.9613999999997</v>
      </c>
      <c r="L88" s="17">
        <f t="shared" si="6"/>
        <v>3.8600000000315049E-2</v>
      </c>
      <c r="M88" s="44">
        <f t="shared" si="7"/>
        <v>462</v>
      </c>
      <c r="N88" s="45">
        <f t="shared" si="8"/>
        <v>3284</v>
      </c>
      <c r="O88" s="46" t="s">
        <v>288</v>
      </c>
      <c r="P88" s="46" t="s">
        <v>210</v>
      </c>
      <c r="T88" s="35"/>
    </row>
    <row r="89" spans="1:20" ht="15" customHeight="1" x14ac:dyDescent="0.3">
      <c r="A89" s="18">
        <f t="shared" si="9"/>
        <v>78</v>
      </c>
      <c r="B89" s="54" t="s">
        <v>172</v>
      </c>
      <c r="C89" s="49" t="s">
        <v>172</v>
      </c>
      <c r="D89" s="49" t="s">
        <v>172</v>
      </c>
      <c r="E89" s="49" t="s">
        <v>172</v>
      </c>
      <c r="F89" s="39"/>
      <c r="G89" s="19" t="s">
        <v>170</v>
      </c>
      <c r="H89" s="42" t="s">
        <v>200</v>
      </c>
      <c r="I89" s="22">
        <v>3095</v>
      </c>
      <c r="J89" s="16">
        <v>1.1637</v>
      </c>
      <c r="K89" s="17">
        <f t="shared" si="5"/>
        <v>3601.6514999999999</v>
      </c>
      <c r="L89" s="17">
        <f t="shared" si="6"/>
        <v>0.34850000000005821</v>
      </c>
      <c r="M89" s="44">
        <f t="shared" si="7"/>
        <v>507</v>
      </c>
      <c r="N89" s="45">
        <f t="shared" si="8"/>
        <v>3602</v>
      </c>
      <c r="O89" s="46" t="s">
        <v>289</v>
      </c>
      <c r="P89" s="46" t="s">
        <v>210</v>
      </c>
      <c r="T89" s="35"/>
    </row>
    <row r="90" spans="1:20" ht="15" customHeight="1" x14ac:dyDescent="0.3">
      <c r="A90" s="18">
        <f t="shared" si="9"/>
        <v>79</v>
      </c>
      <c r="B90" s="50" t="s">
        <v>173</v>
      </c>
      <c r="C90" s="49" t="s">
        <v>173</v>
      </c>
      <c r="D90" s="49" t="s">
        <v>173</v>
      </c>
      <c r="E90" s="49" t="s">
        <v>173</v>
      </c>
      <c r="F90" s="39"/>
      <c r="G90" s="21" t="s">
        <v>170</v>
      </c>
      <c r="H90" s="42" t="s">
        <v>200</v>
      </c>
      <c r="I90" s="20">
        <v>3155</v>
      </c>
      <c r="J90" s="16">
        <v>1.1637</v>
      </c>
      <c r="K90" s="17">
        <f t="shared" si="5"/>
        <v>3671.4735000000001</v>
      </c>
      <c r="L90" s="17">
        <f t="shared" si="6"/>
        <v>-0.47350000000005821</v>
      </c>
      <c r="M90" s="44">
        <f t="shared" si="7"/>
        <v>516</v>
      </c>
      <c r="N90" s="45">
        <f t="shared" si="8"/>
        <v>3671</v>
      </c>
      <c r="O90" s="46" t="s">
        <v>290</v>
      </c>
      <c r="P90" s="46" t="s">
        <v>210</v>
      </c>
      <c r="T90" s="35"/>
    </row>
    <row r="91" spans="1:20" x14ac:dyDescent="0.3">
      <c r="A91" s="18">
        <f t="shared" si="9"/>
        <v>80</v>
      </c>
      <c r="B91" s="48" t="s">
        <v>174</v>
      </c>
      <c r="C91" s="49" t="s">
        <v>174</v>
      </c>
      <c r="D91" s="49" t="s">
        <v>174</v>
      </c>
      <c r="E91" s="49" t="s">
        <v>174</v>
      </c>
      <c r="F91" s="39"/>
      <c r="G91" s="19" t="s">
        <v>170</v>
      </c>
      <c r="H91" s="42" t="s">
        <v>200</v>
      </c>
      <c r="I91" s="22">
        <v>2792</v>
      </c>
      <c r="J91" s="16">
        <v>1.1637</v>
      </c>
      <c r="K91" s="17">
        <f t="shared" si="5"/>
        <v>3249.0504000000001</v>
      </c>
      <c r="L91" s="17">
        <f t="shared" si="6"/>
        <v>-5.0400000000081491E-2</v>
      </c>
      <c r="M91" s="44">
        <f t="shared" si="7"/>
        <v>457</v>
      </c>
      <c r="N91" s="45">
        <f t="shared" si="8"/>
        <v>3249</v>
      </c>
      <c r="O91" s="46" t="s">
        <v>291</v>
      </c>
      <c r="P91" s="46" t="s">
        <v>210</v>
      </c>
      <c r="T91" s="35"/>
    </row>
    <row r="92" spans="1:20" x14ac:dyDescent="0.3">
      <c r="A92" s="18">
        <f t="shared" si="9"/>
        <v>81</v>
      </c>
      <c r="B92" s="50" t="s">
        <v>175</v>
      </c>
      <c r="C92" s="49" t="s">
        <v>175</v>
      </c>
      <c r="D92" s="49" t="s">
        <v>175</v>
      </c>
      <c r="E92" s="49" t="s">
        <v>175</v>
      </c>
      <c r="F92" s="39"/>
      <c r="G92" s="21" t="s">
        <v>170</v>
      </c>
      <c r="H92" s="42" t="s">
        <v>200</v>
      </c>
      <c r="I92" s="20">
        <v>2792</v>
      </c>
      <c r="J92" s="16">
        <v>1.1637</v>
      </c>
      <c r="K92" s="17">
        <f t="shared" si="5"/>
        <v>3249.0504000000001</v>
      </c>
      <c r="L92" s="17">
        <f t="shared" si="6"/>
        <v>-5.0400000000081491E-2</v>
      </c>
      <c r="M92" s="44">
        <f t="shared" si="7"/>
        <v>457</v>
      </c>
      <c r="N92" s="45">
        <f t="shared" si="8"/>
        <v>3249</v>
      </c>
      <c r="O92" s="46" t="s">
        <v>292</v>
      </c>
      <c r="P92" s="46" t="s">
        <v>210</v>
      </c>
      <c r="T92" s="35"/>
    </row>
    <row r="93" spans="1:20" ht="15" customHeight="1" x14ac:dyDescent="0.3">
      <c r="A93" s="18">
        <f t="shared" si="9"/>
        <v>82</v>
      </c>
      <c r="B93" s="48" t="s">
        <v>176</v>
      </c>
      <c r="C93" s="49" t="s">
        <v>176</v>
      </c>
      <c r="D93" s="49" t="s">
        <v>176</v>
      </c>
      <c r="E93" s="49" t="s">
        <v>176</v>
      </c>
      <c r="F93" s="39">
        <v>1285</v>
      </c>
      <c r="G93" s="19" t="s">
        <v>170</v>
      </c>
      <c r="H93" s="42" t="s">
        <v>202</v>
      </c>
      <c r="I93" s="22">
        <v>2822</v>
      </c>
      <c r="J93" s="16">
        <v>1.0661</v>
      </c>
      <c r="K93" s="17">
        <f t="shared" si="5"/>
        <v>3008.5342000000001</v>
      </c>
      <c r="L93" s="17">
        <f t="shared" si="6"/>
        <v>0.4657999999999447</v>
      </c>
      <c r="M93" s="44">
        <f t="shared" si="7"/>
        <v>187</v>
      </c>
      <c r="N93" s="45">
        <f t="shared" si="8"/>
        <v>3009</v>
      </c>
      <c r="O93" s="46" t="s">
        <v>293</v>
      </c>
      <c r="P93" s="46" t="s">
        <v>210</v>
      </c>
      <c r="T93" s="35"/>
    </row>
    <row r="94" spans="1:20" ht="15" customHeight="1" x14ac:dyDescent="0.3">
      <c r="A94" s="18">
        <f t="shared" si="9"/>
        <v>83</v>
      </c>
      <c r="B94" s="50" t="s">
        <v>177</v>
      </c>
      <c r="C94" s="49" t="s">
        <v>177</v>
      </c>
      <c r="D94" s="49" t="s">
        <v>177</v>
      </c>
      <c r="E94" s="49" t="s">
        <v>177</v>
      </c>
      <c r="F94" s="39">
        <v>1286</v>
      </c>
      <c r="G94" s="21" t="s">
        <v>170</v>
      </c>
      <c r="H94" s="42" t="s">
        <v>202</v>
      </c>
      <c r="I94" s="20">
        <v>3451</v>
      </c>
      <c r="J94" s="16">
        <v>1.0661</v>
      </c>
      <c r="K94" s="17">
        <f t="shared" si="5"/>
        <v>3679.1111000000001</v>
      </c>
      <c r="L94" s="17">
        <f t="shared" si="6"/>
        <v>-0.11110000000007858</v>
      </c>
      <c r="M94" s="44">
        <f t="shared" si="7"/>
        <v>228</v>
      </c>
      <c r="N94" s="45">
        <f t="shared" si="8"/>
        <v>3679</v>
      </c>
      <c r="O94" s="46" t="s">
        <v>294</v>
      </c>
      <c r="P94" s="46" t="s">
        <v>210</v>
      </c>
      <c r="T94" s="35"/>
    </row>
    <row r="95" spans="1:20" ht="15" customHeight="1" x14ac:dyDescent="0.3">
      <c r="A95" s="18">
        <f t="shared" si="9"/>
        <v>84</v>
      </c>
      <c r="B95" s="48" t="s">
        <v>178</v>
      </c>
      <c r="C95" s="49" t="s">
        <v>178</v>
      </c>
      <c r="D95" s="49" t="s">
        <v>178</v>
      </c>
      <c r="E95" s="49" t="s">
        <v>178</v>
      </c>
      <c r="F95" s="39"/>
      <c r="G95" s="19" t="s">
        <v>170</v>
      </c>
      <c r="H95" s="42" t="s">
        <v>203</v>
      </c>
      <c r="I95" s="22">
        <v>2913</v>
      </c>
      <c r="J95" s="16">
        <v>1.2904</v>
      </c>
      <c r="K95" s="17">
        <f t="shared" si="5"/>
        <v>3758.9351999999999</v>
      </c>
      <c r="L95" s="17">
        <f t="shared" si="6"/>
        <v>6.4800000000104774E-2</v>
      </c>
      <c r="M95" s="44">
        <f t="shared" si="7"/>
        <v>846</v>
      </c>
      <c r="N95" s="45">
        <f t="shared" si="8"/>
        <v>3759</v>
      </c>
      <c r="O95" s="46" t="s">
        <v>295</v>
      </c>
      <c r="P95" s="46" t="s">
        <v>210</v>
      </c>
      <c r="T95" s="35"/>
    </row>
    <row r="96" spans="1:20" ht="15" customHeight="1" x14ac:dyDescent="0.3">
      <c r="A96" s="18">
        <f t="shared" si="9"/>
        <v>85</v>
      </c>
      <c r="B96" s="50" t="s">
        <v>179</v>
      </c>
      <c r="C96" s="49" t="s">
        <v>179</v>
      </c>
      <c r="D96" s="49" t="s">
        <v>179</v>
      </c>
      <c r="E96" s="49" t="s">
        <v>179</v>
      </c>
      <c r="F96" s="39"/>
      <c r="G96" s="21" t="s">
        <v>170</v>
      </c>
      <c r="H96" s="42" t="s">
        <v>144</v>
      </c>
      <c r="I96" s="20">
        <v>3367.74</v>
      </c>
      <c r="J96" s="16">
        <v>1.2849999999999999</v>
      </c>
      <c r="K96" s="17">
        <f t="shared" si="5"/>
        <v>4327.5458999999992</v>
      </c>
      <c r="L96" s="17">
        <f t="shared" si="6"/>
        <v>0.45410000000083528</v>
      </c>
      <c r="M96" s="44">
        <f t="shared" si="7"/>
        <v>960.26000000000022</v>
      </c>
      <c r="N96" s="45">
        <f t="shared" si="8"/>
        <v>4328</v>
      </c>
      <c r="O96" s="46" t="s">
        <v>296</v>
      </c>
      <c r="P96" s="46" t="s">
        <v>210</v>
      </c>
      <c r="T96" s="35"/>
    </row>
    <row r="97" spans="1:20" ht="15" customHeight="1" x14ac:dyDescent="0.3">
      <c r="A97" s="18">
        <f t="shared" si="9"/>
        <v>86</v>
      </c>
      <c r="B97" s="48" t="s">
        <v>180</v>
      </c>
      <c r="C97" s="49" t="s">
        <v>180</v>
      </c>
      <c r="D97" s="49" t="s">
        <v>180</v>
      </c>
      <c r="E97" s="49" t="s">
        <v>180</v>
      </c>
      <c r="F97" s="39"/>
      <c r="G97" s="19" t="s">
        <v>170</v>
      </c>
      <c r="H97" s="42" t="s">
        <v>144</v>
      </c>
      <c r="I97" s="22">
        <v>3165.7200000000003</v>
      </c>
      <c r="J97" s="16">
        <v>1.2849999999999999</v>
      </c>
      <c r="K97" s="17">
        <f t="shared" si="5"/>
        <v>4067.9502000000002</v>
      </c>
      <c r="L97" s="17">
        <f t="shared" si="6"/>
        <v>4.9799999999777356E-2</v>
      </c>
      <c r="M97" s="44">
        <f t="shared" si="7"/>
        <v>902.27999999999975</v>
      </c>
      <c r="N97" s="45">
        <f t="shared" si="8"/>
        <v>4068</v>
      </c>
      <c r="O97" s="46" t="s">
        <v>297</v>
      </c>
      <c r="P97" s="46" t="s">
        <v>210</v>
      </c>
      <c r="T97" s="35"/>
    </row>
    <row r="98" spans="1:20" ht="15" customHeight="1" x14ac:dyDescent="0.3">
      <c r="A98" s="18">
        <f t="shared" si="9"/>
        <v>87</v>
      </c>
      <c r="B98" s="50" t="s">
        <v>181</v>
      </c>
      <c r="C98" s="49" t="s">
        <v>181</v>
      </c>
      <c r="D98" s="49" t="s">
        <v>181</v>
      </c>
      <c r="E98" s="49" t="s">
        <v>181</v>
      </c>
      <c r="F98" s="39"/>
      <c r="G98" s="21" t="s">
        <v>170</v>
      </c>
      <c r="H98" s="42" t="s">
        <v>144</v>
      </c>
      <c r="I98" s="20">
        <v>3423.24</v>
      </c>
      <c r="J98" s="16">
        <v>1.2849999999999999</v>
      </c>
      <c r="K98" s="17">
        <f t="shared" si="5"/>
        <v>4398.8633999999993</v>
      </c>
      <c r="L98" s="17">
        <f t="shared" si="6"/>
        <v>0.13660000000072614</v>
      </c>
      <c r="M98" s="44">
        <f t="shared" si="7"/>
        <v>975.76000000000022</v>
      </c>
      <c r="N98" s="45">
        <f t="shared" si="8"/>
        <v>4399</v>
      </c>
      <c r="O98" s="46" t="s">
        <v>298</v>
      </c>
      <c r="P98" s="46" t="s">
        <v>210</v>
      </c>
      <c r="T98" s="35"/>
    </row>
    <row r="99" spans="1:20" ht="15" customHeight="1" x14ac:dyDescent="0.3">
      <c r="A99" s="18">
        <f t="shared" si="9"/>
        <v>88</v>
      </c>
      <c r="B99" s="48" t="s">
        <v>103</v>
      </c>
      <c r="C99" s="49" t="s">
        <v>103</v>
      </c>
      <c r="D99" s="49" t="s">
        <v>103</v>
      </c>
      <c r="E99" s="49" t="s">
        <v>103</v>
      </c>
      <c r="F99" s="39">
        <v>7170</v>
      </c>
      <c r="G99" s="19" t="s">
        <v>75</v>
      </c>
      <c r="H99" s="42" t="s">
        <v>144</v>
      </c>
      <c r="I99" s="22">
        <v>66404.22</v>
      </c>
      <c r="J99" s="16">
        <v>1.2849999999999999</v>
      </c>
      <c r="K99" s="17">
        <f t="shared" si="5"/>
        <v>85329.422699999996</v>
      </c>
      <c r="L99" s="17">
        <f t="shared" si="6"/>
        <v>-0.42269999999552965</v>
      </c>
      <c r="M99" s="44">
        <f t="shared" si="7"/>
        <v>18924.78</v>
      </c>
      <c r="N99" s="45">
        <f t="shared" si="8"/>
        <v>85329</v>
      </c>
      <c r="O99" s="46" t="s">
        <v>299</v>
      </c>
      <c r="P99" s="46" t="s">
        <v>273</v>
      </c>
      <c r="T99" s="35"/>
    </row>
    <row r="100" spans="1:20" ht="15" customHeight="1" x14ac:dyDescent="0.3">
      <c r="A100" s="18">
        <f t="shared" si="9"/>
        <v>89</v>
      </c>
      <c r="B100" s="50" t="s">
        <v>98</v>
      </c>
      <c r="C100" s="49" t="s">
        <v>98</v>
      </c>
      <c r="D100" s="49" t="s">
        <v>98</v>
      </c>
      <c r="E100" s="49" t="s">
        <v>98</v>
      </c>
      <c r="F100" s="39">
        <v>7171</v>
      </c>
      <c r="G100" s="21" t="s">
        <v>75</v>
      </c>
      <c r="H100" s="42" t="s">
        <v>144</v>
      </c>
      <c r="I100" s="20">
        <v>96651.34</v>
      </c>
      <c r="J100" s="16">
        <v>1.2849999999999999</v>
      </c>
      <c r="K100" s="17">
        <f t="shared" si="5"/>
        <v>124196.97189999999</v>
      </c>
      <c r="L100" s="17">
        <f t="shared" si="6"/>
        <v>2.8100000010454096E-2</v>
      </c>
      <c r="M100" s="44">
        <f t="shared" si="7"/>
        <v>27545.660000000003</v>
      </c>
      <c r="N100" s="45">
        <f t="shared" si="8"/>
        <v>124197</v>
      </c>
      <c r="O100" s="46" t="s">
        <v>300</v>
      </c>
      <c r="P100" s="46" t="s">
        <v>273</v>
      </c>
      <c r="T100" s="35"/>
    </row>
    <row r="101" spans="1:20" ht="15" customHeight="1" x14ac:dyDescent="0.3">
      <c r="A101" s="18">
        <f t="shared" si="9"/>
        <v>90</v>
      </c>
      <c r="B101" s="48" t="s">
        <v>182</v>
      </c>
      <c r="C101" s="49" t="s">
        <v>182</v>
      </c>
      <c r="D101" s="49" t="s">
        <v>182</v>
      </c>
      <c r="E101" s="49" t="s">
        <v>182</v>
      </c>
      <c r="F101" s="39">
        <v>7173</v>
      </c>
      <c r="G101" s="19" t="s">
        <v>75</v>
      </c>
      <c r="H101" s="42" t="s">
        <v>144</v>
      </c>
      <c r="I101" s="22">
        <v>44073.009999999995</v>
      </c>
      <c r="J101" s="16">
        <v>1.2849999999999999</v>
      </c>
      <c r="K101" s="17">
        <f t="shared" si="5"/>
        <v>56633.817849999992</v>
      </c>
      <c r="L101" s="17">
        <f t="shared" si="6"/>
        <v>0.18215000000782311</v>
      </c>
      <c r="M101" s="44">
        <f t="shared" si="7"/>
        <v>12560.990000000005</v>
      </c>
      <c r="N101" s="45">
        <f t="shared" si="8"/>
        <v>56634</v>
      </c>
      <c r="O101" s="46" t="s">
        <v>301</v>
      </c>
      <c r="P101" s="46" t="s">
        <v>273</v>
      </c>
      <c r="T101" s="35"/>
    </row>
    <row r="102" spans="1:20" ht="15" customHeight="1" x14ac:dyDescent="0.3">
      <c r="A102" s="18">
        <f t="shared" si="9"/>
        <v>91</v>
      </c>
      <c r="B102" s="50" t="s">
        <v>183</v>
      </c>
      <c r="C102" s="49" t="s">
        <v>183</v>
      </c>
      <c r="D102" s="49" t="s">
        <v>183</v>
      </c>
      <c r="E102" s="49" t="s">
        <v>183</v>
      </c>
      <c r="F102" s="39">
        <v>7174</v>
      </c>
      <c r="G102" s="21" t="s">
        <v>75</v>
      </c>
      <c r="H102" s="42" t="s">
        <v>144</v>
      </c>
      <c r="I102" s="20">
        <v>123728.85</v>
      </c>
      <c r="J102" s="16">
        <v>1.2849999999999999</v>
      </c>
      <c r="K102" s="17">
        <f t="shared" si="5"/>
        <v>158991.57225</v>
      </c>
      <c r="L102" s="17">
        <f t="shared" si="6"/>
        <v>0.42775000000256114</v>
      </c>
      <c r="M102" s="44">
        <f t="shared" si="7"/>
        <v>35263.149999999994</v>
      </c>
      <c r="N102" s="45">
        <f t="shared" si="8"/>
        <v>158992</v>
      </c>
      <c r="O102" s="46" t="s">
        <v>302</v>
      </c>
      <c r="P102" s="46" t="s">
        <v>273</v>
      </c>
      <c r="T102" s="35"/>
    </row>
    <row r="103" spans="1:20" ht="15" customHeight="1" x14ac:dyDescent="0.3">
      <c r="A103" s="18">
        <f t="shared" si="9"/>
        <v>92</v>
      </c>
      <c r="B103" s="48" t="s">
        <v>184</v>
      </c>
      <c r="C103" s="49" t="s">
        <v>184</v>
      </c>
      <c r="D103" s="49" t="s">
        <v>184</v>
      </c>
      <c r="E103" s="49" t="s">
        <v>184</v>
      </c>
      <c r="F103" s="39">
        <v>7175</v>
      </c>
      <c r="G103" s="19" t="s">
        <v>75</v>
      </c>
      <c r="H103" s="42" t="s">
        <v>144</v>
      </c>
      <c r="I103" s="22">
        <v>115981.6</v>
      </c>
      <c r="J103" s="16">
        <v>1.2849999999999999</v>
      </c>
      <c r="K103" s="17">
        <f t="shared" si="5"/>
        <v>149036.356</v>
      </c>
      <c r="L103" s="17">
        <f t="shared" si="6"/>
        <v>-0.35599999999976717</v>
      </c>
      <c r="M103" s="44">
        <f t="shared" si="7"/>
        <v>33054.399999999994</v>
      </c>
      <c r="N103" s="45">
        <f t="shared" si="8"/>
        <v>149036</v>
      </c>
      <c r="O103" s="46" t="s">
        <v>303</v>
      </c>
      <c r="P103" s="46" t="s">
        <v>273</v>
      </c>
      <c r="T103" s="35"/>
    </row>
    <row r="104" spans="1:20" ht="15" customHeight="1" x14ac:dyDescent="0.3">
      <c r="A104" s="18">
        <f t="shared" si="9"/>
        <v>93</v>
      </c>
      <c r="B104" s="50" t="s">
        <v>94</v>
      </c>
      <c r="C104" s="49" t="s">
        <v>94</v>
      </c>
      <c r="D104" s="49" t="s">
        <v>94</v>
      </c>
      <c r="E104" s="49" t="s">
        <v>94</v>
      </c>
      <c r="F104" s="39">
        <v>10003</v>
      </c>
      <c r="G104" s="21" t="s">
        <v>75</v>
      </c>
      <c r="H104" s="42" t="s">
        <v>144</v>
      </c>
      <c r="I104" s="20">
        <v>4651.53</v>
      </c>
      <c r="J104" s="16">
        <v>1.2849999999999999</v>
      </c>
      <c r="K104" s="17">
        <f t="shared" si="5"/>
        <v>5977.2160499999991</v>
      </c>
      <c r="L104" s="17">
        <f t="shared" si="6"/>
        <v>-0.21604999999908614</v>
      </c>
      <c r="M104" s="44">
        <f t="shared" si="7"/>
        <v>1325.4700000000003</v>
      </c>
      <c r="N104" s="45">
        <f t="shared" si="8"/>
        <v>5977</v>
      </c>
      <c r="O104" s="46" t="s">
        <v>304</v>
      </c>
      <c r="P104" s="46" t="s">
        <v>273</v>
      </c>
      <c r="T104" s="35"/>
    </row>
    <row r="105" spans="1:20" ht="15" customHeight="1" x14ac:dyDescent="0.3">
      <c r="A105" s="18">
        <f t="shared" si="9"/>
        <v>94</v>
      </c>
      <c r="B105" s="48" t="s">
        <v>94</v>
      </c>
      <c r="C105" s="49" t="s">
        <v>94</v>
      </c>
      <c r="D105" s="49" t="s">
        <v>94</v>
      </c>
      <c r="E105" s="49" t="s">
        <v>94</v>
      </c>
      <c r="F105" s="39">
        <v>10004</v>
      </c>
      <c r="G105" s="19" t="s">
        <v>75</v>
      </c>
      <c r="H105" s="42" t="s">
        <v>144</v>
      </c>
      <c r="I105" s="22">
        <v>4651.53</v>
      </c>
      <c r="J105" s="16">
        <v>1.2849999999999999</v>
      </c>
      <c r="K105" s="17">
        <f t="shared" si="5"/>
        <v>5977.2160499999991</v>
      </c>
      <c r="L105" s="17">
        <f t="shared" si="6"/>
        <v>-0.21604999999908614</v>
      </c>
      <c r="M105" s="44">
        <f t="shared" si="7"/>
        <v>1325.4700000000003</v>
      </c>
      <c r="N105" s="45">
        <f t="shared" si="8"/>
        <v>5977</v>
      </c>
      <c r="O105" s="46" t="s">
        <v>305</v>
      </c>
      <c r="P105" s="46" t="s">
        <v>273</v>
      </c>
      <c r="T105" s="35"/>
    </row>
    <row r="106" spans="1:20" ht="15" customHeight="1" x14ac:dyDescent="0.3">
      <c r="A106" s="18">
        <f t="shared" si="9"/>
        <v>95</v>
      </c>
      <c r="B106" s="50" t="s">
        <v>185</v>
      </c>
      <c r="C106" s="49" t="s">
        <v>185</v>
      </c>
      <c r="D106" s="49" t="s">
        <v>185</v>
      </c>
      <c r="E106" s="49" t="s">
        <v>185</v>
      </c>
      <c r="F106" s="39">
        <v>7178</v>
      </c>
      <c r="G106" s="21" t="s">
        <v>75</v>
      </c>
      <c r="H106" s="42" t="s">
        <v>144</v>
      </c>
      <c r="I106" s="20">
        <v>10801.75</v>
      </c>
      <c r="J106" s="16">
        <v>1.2849999999999999</v>
      </c>
      <c r="K106" s="17">
        <f t="shared" si="5"/>
        <v>13880.248749999999</v>
      </c>
      <c r="L106" s="17">
        <f t="shared" si="6"/>
        <v>-0.24874999999883585</v>
      </c>
      <c r="M106" s="44">
        <f t="shared" si="7"/>
        <v>3078.25</v>
      </c>
      <c r="N106" s="45">
        <f t="shared" si="8"/>
        <v>13880</v>
      </c>
      <c r="O106" s="46" t="s">
        <v>306</v>
      </c>
      <c r="P106" s="46" t="s">
        <v>273</v>
      </c>
      <c r="T106" s="35"/>
    </row>
    <row r="107" spans="1:20" ht="15" customHeight="1" x14ac:dyDescent="0.3">
      <c r="A107" s="18">
        <f t="shared" si="9"/>
        <v>96</v>
      </c>
      <c r="B107" s="48" t="s">
        <v>104</v>
      </c>
      <c r="C107" s="49" t="s">
        <v>104</v>
      </c>
      <c r="D107" s="49" t="s">
        <v>104</v>
      </c>
      <c r="E107" s="49" t="s">
        <v>104</v>
      </c>
      <c r="F107" s="39">
        <v>7179</v>
      </c>
      <c r="G107" s="19" t="s">
        <v>75</v>
      </c>
      <c r="H107" s="42" t="s">
        <v>144</v>
      </c>
      <c r="I107" s="22">
        <v>72863.53</v>
      </c>
      <c r="J107" s="16">
        <v>1.2849999999999999</v>
      </c>
      <c r="K107" s="17">
        <f t="shared" si="5"/>
        <v>93629.636049999986</v>
      </c>
      <c r="L107" s="17">
        <f t="shared" si="6"/>
        <v>0.36395000001357403</v>
      </c>
      <c r="M107" s="44">
        <f t="shared" si="7"/>
        <v>20766.47</v>
      </c>
      <c r="N107" s="45">
        <f t="shared" si="8"/>
        <v>93630</v>
      </c>
      <c r="O107" s="46" t="s">
        <v>307</v>
      </c>
      <c r="P107" s="46" t="s">
        <v>273</v>
      </c>
      <c r="T107" s="35"/>
    </row>
    <row r="108" spans="1:20" ht="15" customHeight="1" x14ac:dyDescent="0.3">
      <c r="A108" s="18">
        <f t="shared" si="9"/>
        <v>97</v>
      </c>
      <c r="B108" s="50" t="s">
        <v>99</v>
      </c>
      <c r="C108" s="49" t="s">
        <v>99</v>
      </c>
      <c r="D108" s="49" t="s">
        <v>99</v>
      </c>
      <c r="E108" s="49" t="s">
        <v>99</v>
      </c>
      <c r="F108" s="39">
        <v>7180</v>
      </c>
      <c r="G108" s="21" t="s">
        <v>75</v>
      </c>
      <c r="H108" s="42" t="s">
        <v>144</v>
      </c>
      <c r="I108" s="20">
        <v>381337.59999999998</v>
      </c>
      <c r="J108" s="16">
        <v>1.2849999999999999</v>
      </c>
      <c r="K108" s="17">
        <f t="shared" si="5"/>
        <v>490018.81599999993</v>
      </c>
      <c r="L108" s="17">
        <f t="shared" si="6"/>
        <v>0.18400000006658956</v>
      </c>
      <c r="M108" s="44">
        <f t="shared" si="7"/>
        <v>108681.40000000002</v>
      </c>
      <c r="N108" s="45">
        <f t="shared" si="8"/>
        <v>490019</v>
      </c>
      <c r="O108" s="46" t="s">
        <v>308</v>
      </c>
      <c r="P108" s="46" t="s">
        <v>273</v>
      </c>
      <c r="T108" s="35"/>
    </row>
    <row r="109" spans="1:20" ht="15" customHeight="1" x14ac:dyDescent="0.3">
      <c r="A109" s="18">
        <f t="shared" si="9"/>
        <v>98</v>
      </c>
      <c r="B109" s="48" t="s">
        <v>102</v>
      </c>
      <c r="C109" s="49" t="s">
        <v>102</v>
      </c>
      <c r="D109" s="49" t="s">
        <v>102</v>
      </c>
      <c r="E109" s="49" t="s">
        <v>102</v>
      </c>
      <c r="F109" s="39">
        <v>7181</v>
      </c>
      <c r="G109" s="19" t="s">
        <v>75</v>
      </c>
      <c r="H109" s="42" t="s">
        <v>144</v>
      </c>
      <c r="I109" s="22">
        <v>136922.72999999998</v>
      </c>
      <c r="J109" s="16">
        <v>1.2849999999999999</v>
      </c>
      <c r="K109" s="17">
        <f t="shared" si="5"/>
        <v>175945.70804999996</v>
      </c>
      <c r="L109" s="17">
        <f t="shared" si="6"/>
        <v>0.29195000004256144</v>
      </c>
      <c r="M109" s="44">
        <f t="shared" si="7"/>
        <v>39023.270000000019</v>
      </c>
      <c r="N109" s="45">
        <f t="shared" si="8"/>
        <v>175946</v>
      </c>
      <c r="O109" s="46" t="s">
        <v>309</v>
      </c>
      <c r="P109" s="46" t="s">
        <v>273</v>
      </c>
      <c r="T109" s="35"/>
    </row>
    <row r="110" spans="1:20" ht="15" customHeight="1" x14ac:dyDescent="0.3">
      <c r="A110" s="18">
        <f t="shared" si="9"/>
        <v>99</v>
      </c>
      <c r="B110" s="50" t="s">
        <v>186</v>
      </c>
      <c r="C110" s="49" t="s">
        <v>186</v>
      </c>
      <c r="D110" s="49" t="s">
        <v>186</v>
      </c>
      <c r="E110" s="49" t="s">
        <v>186</v>
      </c>
      <c r="F110" s="39">
        <v>7182</v>
      </c>
      <c r="G110" s="21" t="s">
        <v>75</v>
      </c>
      <c r="H110" s="42" t="s">
        <v>144</v>
      </c>
      <c r="I110" s="20">
        <v>202981</v>
      </c>
      <c r="J110" s="16">
        <v>1.2849999999999999</v>
      </c>
      <c r="K110" s="17">
        <f t="shared" si="5"/>
        <v>260830.58499999999</v>
      </c>
      <c r="L110" s="17">
        <f t="shared" si="6"/>
        <v>0.41500000000814907</v>
      </c>
      <c r="M110" s="44">
        <f t="shared" si="7"/>
        <v>57850</v>
      </c>
      <c r="N110" s="45">
        <f t="shared" si="8"/>
        <v>260831</v>
      </c>
      <c r="O110" s="46" t="s">
        <v>310</v>
      </c>
      <c r="P110" s="46" t="s">
        <v>273</v>
      </c>
      <c r="T110" s="35"/>
    </row>
    <row r="111" spans="1:20" ht="15" customHeight="1" x14ac:dyDescent="0.3">
      <c r="A111" s="18">
        <f t="shared" si="9"/>
        <v>100</v>
      </c>
      <c r="B111" s="48" t="s">
        <v>187</v>
      </c>
      <c r="C111" s="49" t="s">
        <v>187</v>
      </c>
      <c r="D111" s="49" t="s">
        <v>187</v>
      </c>
      <c r="E111" s="49" t="s">
        <v>187</v>
      </c>
      <c r="F111" s="39">
        <v>7183</v>
      </c>
      <c r="G111" s="19" t="s">
        <v>75</v>
      </c>
      <c r="H111" s="42" t="s">
        <v>144</v>
      </c>
      <c r="I111" s="22">
        <v>13531.189999999999</v>
      </c>
      <c r="J111" s="16">
        <v>1.2849999999999999</v>
      </c>
      <c r="K111" s="17">
        <f t="shared" si="5"/>
        <v>17387.579149999998</v>
      </c>
      <c r="L111" s="17">
        <f t="shared" si="6"/>
        <v>0.42085000000224682</v>
      </c>
      <c r="M111" s="44">
        <f t="shared" si="7"/>
        <v>3856.8100000000013</v>
      </c>
      <c r="N111" s="45">
        <f t="shared" si="8"/>
        <v>17388</v>
      </c>
      <c r="O111" s="46" t="s">
        <v>311</v>
      </c>
      <c r="P111" s="46" t="s">
        <v>273</v>
      </c>
      <c r="T111" s="35"/>
    </row>
    <row r="112" spans="1:20" ht="15" customHeight="1" x14ac:dyDescent="0.3">
      <c r="A112" s="18">
        <f t="shared" si="9"/>
        <v>101</v>
      </c>
      <c r="B112" s="50" t="s">
        <v>188</v>
      </c>
      <c r="C112" s="49" t="s">
        <v>188</v>
      </c>
      <c r="D112" s="49" t="s">
        <v>188</v>
      </c>
      <c r="E112" s="49" t="s">
        <v>188</v>
      </c>
      <c r="F112" s="39">
        <v>7184</v>
      </c>
      <c r="G112" s="21" t="s">
        <v>75</v>
      </c>
      <c r="H112" s="42" t="s">
        <v>144</v>
      </c>
      <c r="I112" s="20">
        <v>218915.59</v>
      </c>
      <c r="J112" s="16">
        <v>1.2849999999999999</v>
      </c>
      <c r="K112" s="17">
        <f t="shared" si="5"/>
        <v>281306.53314999997</v>
      </c>
      <c r="L112" s="17">
        <f t="shared" si="6"/>
        <v>0.46685000002617016</v>
      </c>
      <c r="M112" s="44">
        <f t="shared" si="7"/>
        <v>62391.41</v>
      </c>
      <c r="N112" s="45">
        <f t="shared" si="8"/>
        <v>281307</v>
      </c>
      <c r="O112" s="46" t="s">
        <v>312</v>
      </c>
      <c r="P112" s="46" t="s">
        <v>273</v>
      </c>
      <c r="T112" s="35"/>
    </row>
    <row r="113" spans="1:20" ht="15" customHeight="1" x14ac:dyDescent="0.3">
      <c r="A113" s="18">
        <f t="shared" si="9"/>
        <v>102</v>
      </c>
      <c r="B113" s="48" t="s">
        <v>189</v>
      </c>
      <c r="C113" s="49" t="s">
        <v>189</v>
      </c>
      <c r="D113" s="49" t="s">
        <v>189</v>
      </c>
      <c r="E113" s="49" t="s">
        <v>189</v>
      </c>
      <c r="F113" s="39">
        <v>7185</v>
      </c>
      <c r="G113" s="19" t="s">
        <v>75</v>
      </c>
      <c r="H113" s="42" t="s">
        <v>144</v>
      </c>
      <c r="I113" s="22">
        <v>38660.53</v>
      </c>
      <c r="J113" s="16">
        <v>1.2849999999999999</v>
      </c>
      <c r="K113" s="17">
        <f t="shared" si="5"/>
        <v>49678.781049999998</v>
      </c>
      <c r="L113" s="17">
        <f t="shared" si="6"/>
        <v>0.21895000000222353</v>
      </c>
      <c r="M113" s="44">
        <f t="shared" si="7"/>
        <v>11018.470000000001</v>
      </c>
      <c r="N113" s="45">
        <f t="shared" si="8"/>
        <v>49679</v>
      </c>
      <c r="O113" s="46" t="s">
        <v>313</v>
      </c>
      <c r="P113" s="46" t="s">
        <v>273</v>
      </c>
      <c r="T113" s="35"/>
    </row>
    <row r="114" spans="1:20" ht="15" customHeight="1" x14ac:dyDescent="0.3">
      <c r="A114" s="18">
        <f t="shared" si="9"/>
        <v>103</v>
      </c>
      <c r="B114" s="50" t="s">
        <v>100</v>
      </c>
      <c r="C114" s="49" t="s">
        <v>100</v>
      </c>
      <c r="D114" s="49" t="s">
        <v>100</v>
      </c>
      <c r="E114" s="49" t="s">
        <v>100</v>
      </c>
      <c r="F114" s="39">
        <v>16851</v>
      </c>
      <c r="G114" s="21" t="s">
        <v>75</v>
      </c>
      <c r="H114" s="42" t="s">
        <v>144</v>
      </c>
      <c r="I114" s="20">
        <v>19330.260000000002</v>
      </c>
      <c r="J114" s="16">
        <v>1.2849999999999999</v>
      </c>
      <c r="K114" s="17">
        <f t="shared" si="5"/>
        <v>24839.384099999999</v>
      </c>
      <c r="L114" s="17">
        <f t="shared" si="6"/>
        <v>-0.38409999999930733</v>
      </c>
      <c r="M114" s="44">
        <f t="shared" si="7"/>
        <v>5508.739999999998</v>
      </c>
      <c r="N114" s="45">
        <f t="shared" si="8"/>
        <v>24839</v>
      </c>
      <c r="O114" s="46" t="s">
        <v>314</v>
      </c>
      <c r="P114" s="46" t="s">
        <v>273</v>
      </c>
      <c r="T114" s="35"/>
    </row>
    <row r="115" spans="1:20" ht="15" customHeight="1" x14ac:dyDescent="0.3">
      <c r="A115" s="18">
        <f t="shared" si="9"/>
        <v>104</v>
      </c>
      <c r="B115" s="48" t="s">
        <v>101</v>
      </c>
      <c r="C115" s="49" t="s">
        <v>101</v>
      </c>
      <c r="D115" s="49" t="s">
        <v>101</v>
      </c>
      <c r="E115" s="49" t="s">
        <v>101</v>
      </c>
      <c r="F115" s="39">
        <v>16852</v>
      </c>
      <c r="G115" s="19" t="s">
        <v>75</v>
      </c>
      <c r="H115" s="42" t="s">
        <v>144</v>
      </c>
      <c r="I115" s="22">
        <v>19330.260000000002</v>
      </c>
      <c r="J115" s="16">
        <v>1.2849999999999999</v>
      </c>
      <c r="K115" s="17">
        <f t="shared" si="5"/>
        <v>24839.384099999999</v>
      </c>
      <c r="L115" s="17">
        <f t="shared" si="6"/>
        <v>-0.38409999999930733</v>
      </c>
      <c r="M115" s="44">
        <f t="shared" si="7"/>
        <v>5508.739999999998</v>
      </c>
      <c r="N115" s="45">
        <f t="shared" si="8"/>
        <v>24839</v>
      </c>
      <c r="O115" s="46" t="s">
        <v>315</v>
      </c>
      <c r="P115" s="46" t="s">
        <v>273</v>
      </c>
      <c r="T115" s="35"/>
    </row>
    <row r="116" spans="1:20" ht="15" customHeight="1" x14ac:dyDescent="0.3">
      <c r="A116" s="18">
        <f t="shared" si="9"/>
        <v>105</v>
      </c>
      <c r="B116" s="50" t="s">
        <v>95</v>
      </c>
      <c r="C116" s="49" t="s">
        <v>95</v>
      </c>
      <c r="D116" s="49" t="s">
        <v>95</v>
      </c>
      <c r="E116" s="49" t="s">
        <v>95</v>
      </c>
      <c r="F116" s="39">
        <v>20006</v>
      </c>
      <c r="G116" s="21" t="s">
        <v>75</v>
      </c>
      <c r="H116" s="42" t="s">
        <v>144</v>
      </c>
      <c r="I116" s="20">
        <v>7371698.9100000001</v>
      </c>
      <c r="J116" s="16">
        <v>1.2849999999999999</v>
      </c>
      <c r="K116" s="17">
        <f t="shared" si="5"/>
        <v>9472633.0993499998</v>
      </c>
      <c r="L116" s="17">
        <f t="shared" si="6"/>
        <v>-9.934999980032444E-2</v>
      </c>
      <c r="M116" s="44">
        <f t="shared" si="7"/>
        <v>2100934.09</v>
      </c>
      <c r="N116" s="45">
        <f t="shared" si="8"/>
        <v>9472633</v>
      </c>
      <c r="O116" s="46" t="s">
        <v>316</v>
      </c>
      <c r="P116" s="46" t="s">
        <v>273</v>
      </c>
      <c r="T116" s="35"/>
    </row>
    <row r="117" spans="1:20" ht="15" customHeight="1" x14ac:dyDescent="0.3">
      <c r="A117" s="18">
        <f t="shared" si="9"/>
        <v>106</v>
      </c>
      <c r="B117" s="48" t="s">
        <v>96</v>
      </c>
      <c r="C117" s="49" t="s">
        <v>96</v>
      </c>
      <c r="D117" s="49" t="s">
        <v>96</v>
      </c>
      <c r="E117" s="49" t="s">
        <v>96</v>
      </c>
      <c r="F117" s="39">
        <v>20007</v>
      </c>
      <c r="G117" s="19" t="s">
        <v>75</v>
      </c>
      <c r="H117" s="42" t="s">
        <v>144</v>
      </c>
      <c r="I117" s="22">
        <v>12059.44</v>
      </c>
      <c r="J117" s="16">
        <v>1.2849999999999999</v>
      </c>
      <c r="K117" s="17">
        <f t="shared" si="5"/>
        <v>15496.3804</v>
      </c>
      <c r="L117" s="17">
        <f t="shared" si="6"/>
        <v>-0.38040000000000873</v>
      </c>
      <c r="M117" s="44">
        <f t="shared" si="7"/>
        <v>3436.5599999999995</v>
      </c>
      <c r="N117" s="45">
        <f t="shared" si="8"/>
        <v>15496</v>
      </c>
      <c r="O117" s="46" t="s">
        <v>317</v>
      </c>
      <c r="P117" s="46" t="s">
        <v>273</v>
      </c>
      <c r="T117" s="35"/>
    </row>
    <row r="118" spans="1:20" ht="15" customHeight="1" x14ac:dyDescent="0.3">
      <c r="A118" s="18">
        <f t="shared" si="9"/>
        <v>107</v>
      </c>
      <c r="B118" s="50" t="s">
        <v>97</v>
      </c>
      <c r="C118" s="49" t="s">
        <v>97</v>
      </c>
      <c r="D118" s="49" t="s">
        <v>97</v>
      </c>
      <c r="E118" s="49" t="s">
        <v>97</v>
      </c>
      <c r="F118" s="39">
        <v>20008</v>
      </c>
      <c r="G118" s="21" t="s">
        <v>75</v>
      </c>
      <c r="H118" s="42" t="s">
        <v>144</v>
      </c>
      <c r="I118" s="20">
        <v>10336.66</v>
      </c>
      <c r="J118" s="16">
        <v>1.2849999999999999</v>
      </c>
      <c r="K118" s="17">
        <f t="shared" si="5"/>
        <v>13282.608099999999</v>
      </c>
      <c r="L118" s="17">
        <f t="shared" si="6"/>
        <v>0.3919000000005326</v>
      </c>
      <c r="M118" s="44">
        <f t="shared" si="7"/>
        <v>2946.34</v>
      </c>
      <c r="N118" s="45">
        <f t="shared" si="8"/>
        <v>13283</v>
      </c>
      <c r="O118" s="46" t="s">
        <v>318</v>
      </c>
      <c r="P118" s="46" t="s">
        <v>273</v>
      </c>
      <c r="T118" s="35"/>
    </row>
    <row r="119" spans="1:20" ht="15" customHeight="1" x14ac:dyDescent="0.3">
      <c r="A119" s="18">
        <f t="shared" si="9"/>
        <v>108</v>
      </c>
      <c r="B119" s="48" t="s">
        <v>190</v>
      </c>
      <c r="C119" s="49" t="s">
        <v>190</v>
      </c>
      <c r="D119" s="49" t="s">
        <v>190</v>
      </c>
      <c r="E119" s="49" t="s">
        <v>190</v>
      </c>
      <c r="F119" s="39">
        <v>25004</v>
      </c>
      <c r="G119" s="19" t="s">
        <v>75</v>
      </c>
      <c r="H119" s="42" t="s">
        <v>144</v>
      </c>
      <c r="I119" s="22">
        <v>83171.179999999993</v>
      </c>
      <c r="J119" s="16">
        <v>1.2849999999999999</v>
      </c>
      <c r="K119" s="17">
        <f t="shared" si="5"/>
        <v>106874.96629999999</v>
      </c>
      <c r="L119" s="17">
        <f t="shared" si="6"/>
        <v>3.3700000014505349E-2</v>
      </c>
      <c r="M119" s="44">
        <f t="shared" si="7"/>
        <v>23703.820000000007</v>
      </c>
      <c r="N119" s="45">
        <f t="shared" si="8"/>
        <v>106875</v>
      </c>
      <c r="O119" s="46" t="s">
        <v>319</v>
      </c>
      <c r="P119" s="46" t="s">
        <v>273</v>
      </c>
      <c r="T119" s="35"/>
    </row>
    <row r="120" spans="1:20" ht="15" customHeight="1" x14ac:dyDescent="0.3">
      <c r="A120" s="18">
        <f t="shared" si="9"/>
        <v>109</v>
      </c>
      <c r="B120" s="50" t="s">
        <v>80</v>
      </c>
      <c r="C120" s="49" t="s">
        <v>80</v>
      </c>
      <c r="D120" s="49" t="s">
        <v>80</v>
      </c>
      <c r="E120" s="49" t="s">
        <v>80</v>
      </c>
      <c r="F120" s="39">
        <v>25023</v>
      </c>
      <c r="G120" s="21" t="s">
        <v>75</v>
      </c>
      <c r="H120" s="42" t="s">
        <v>144</v>
      </c>
      <c r="I120" s="20">
        <v>13345.33</v>
      </c>
      <c r="J120" s="16">
        <v>1.2849999999999999</v>
      </c>
      <c r="K120" s="17">
        <f t="shared" si="5"/>
        <v>17148.749049999999</v>
      </c>
      <c r="L120" s="17">
        <f t="shared" si="6"/>
        <v>0.25095000000146683</v>
      </c>
      <c r="M120" s="44">
        <f t="shared" si="7"/>
        <v>3803.67</v>
      </c>
      <c r="N120" s="45">
        <f t="shared" si="8"/>
        <v>17149</v>
      </c>
      <c r="O120" s="46" t="s">
        <v>320</v>
      </c>
      <c r="P120" s="46" t="s">
        <v>273</v>
      </c>
      <c r="T120" s="35"/>
    </row>
    <row r="121" spans="1:20" ht="15" customHeight="1" x14ac:dyDescent="0.3">
      <c r="A121" s="18">
        <f t="shared" si="9"/>
        <v>110</v>
      </c>
      <c r="B121" s="48" t="s">
        <v>81</v>
      </c>
      <c r="C121" s="49" t="s">
        <v>81</v>
      </c>
      <c r="D121" s="49" t="s">
        <v>81</v>
      </c>
      <c r="E121" s="49" t="s">
        <v>81</v>
      </c>
      <c r="F121" s="39">
        <v>25024</v>
      </c>
      <c r="G121" s="19" t="s">
        <v>75</v>
      </c>
      <c r="H121" s="42" t="s">
        <v>144</v>
      </c>
      <c r="I121" s="22">
        <v>6570</v>
      </c>
      <c r="J121" s="16">
        <v>1.2849999999999999</v>
      </c>
      <c r="K121" s="17">
        <f t="shared" si="5"/>
        <v>8442.4499999999989</v>
      </c>
      <c r="L121" s="17">
        <f t="shared" si="6"/>
        <v>-0.44999999999890861</v>
      </c>
      <c r="M121" s="44">
        <f t="shared" si="7"/>
        <v>1872</v>
      </c>
      <c r="N121" s="45">
        <f t="shared" si="8"/>
        <v>8442</v>
      </c>
      <c r="O121" s="46" t="s">
        <v>321</v>
      </c>
      <c r="P121" s="46" t="s">
        <v>273</v>
      </c>
      <c r="T121" s="35"/>
    </row>
    <row r="122" spans="1:20" ht="15" customHeight="1" x14ac:dyDescent="0.3">
      <c r="A122" s="18">
        <f t="shared" si="9"/>
        <v>111</v>
      </c>
      <c r="B122" s="50" t="s">
        <v>82</v>
      </c>
      <c r="C122" s="49" t="s">
        <v>82</v>
      </c>
      <c r="D122" s="49" t="s">
        <v>82</v>
      </c>
      <c r="E122" s="49" t="s">
        <v>82</v>
      </c>
      <c r="F122" s="39">
        <v>25025</v>
      </c>
      <c r="G122" s="21" t="s">
        <v>75</v>
      </c>
      <c r="H122" s="42" t="s">
        <v>144</v>
      </c>
      <c r="I122" s="20">
        <v>4106.25</v>
      </c>
      <c r="J122" s="16">
        <v>1.2849999999999999</v>
      </c>
      <c r="K122" s="17">
        <f t="shared" si="5"/>
        <v>5276.53125</v>
      </c>
      <c r="L122" s="17">
        <f t="shared" si="6"/>
        <v>0.46875</v>
      </c>
      <c r="M122" s="44">
        <f t="shared" si="7"/>
        <v>1170.75</v>
      </c>
      <c r="N122" s="45">
        <f t="shared" si="8"/>
        <v>5277</v>
      </c>
      <c r="O122" s="46" t="s">
        <v>322</v>
      </c>
      <c r="P122" s="46" t="s">
        <v>273</v>
      </c>
      <c r="T122" s="35"/>
    </row>
    <row r="123" spans="1:20" ht="15" customHeight="1" x14ac:dyDescent="0.3">
      <c r="A123" s="18">
        <f t="shared" si="9"/>
        <v>112</v>
      </c>
      <c r="B123" s="48" t="s">
        <v>92</v>
      </c>
      <c r="C123" s="49" t="s">
        <v>92</v>
      </c>
      <c r="D123" s="49" t="s">
        <v>92</v>
      </c>
      <c r="E123" s="49" t="s">
        <v>92</v>
      </c>
      <c r="F123" s="39">
        <v>25026</v>
      </c>
      <c r="G123" s="19" t="s">
        <v>75</v>
      </c>
      <c r="H123" s="42" t="s">
        <v>144</v>
      </c>
      <c r="I123" s="22">
        <v>16014.39</v>
      </c>
      <c r="J123" s="16">
        <v>1.2849999999999999</v>
      </c>
      <c r="K123" s="17">
        <f t="shared" si="5"/>
        <v>20578.491149999998</v>
      </c>
      <c r="L123" s="17">
        <f t="shared" si="6"/>
        <v>-0.49114999999801512</v>
      </c>
      <c r="M123" s="44">
        <f t="shared" si="7"/>
        <v>4563.6100000000006</v>
      </c>
      <c r="N123" s="45">
        <f t="shared" si="8"/>
        <v>20578</v>
      </c>
      <c r="O123" s="46" t="s">
        <v>323</v>
      </c>
      <c r="P123" s="46" t="s">
        <v>273</v>
      </c>
      <c r="T123" s="35"/>
    </row>
    <row r="124" spans="1:20" ht="15" customHeight="1" x14ac:dyDescent="0.3">
      <c r="A124" s="18">
        <f t="shared" si="9"/>
        <v>113</v>
      </c>
      <c r="B124" s="50" t="s">
        <v>93</v>
      </c>
      <c r="C124" s="49" t="s">
        <v>93</v>
      </c>
      <c r="D124" s="49" t="s">
        <v>93</v>
      </c>
      <c r="E124" s="49" t="s">
        <v>93</v>
      </c>
      <c r="F124" s="39">
        <v>25027</v>
      </c>
      <c r="G124" s="21" t="s">
        <v>75</v>
      </c>
      <c r="H124" s="42" t="s">
        <v>144</v>
      </c>
      <c r="I124" s="20">
        <v>12729.380000000001</v>
      </c>
      <c r="J124" s="16">
        <v>1.2849999999999999</v>
      </c>
      <c r="K124" s="17">
        <f t="shared" si="5"/>
        <v>16357.2533</v>
      </c>
      <c r="L124" s="17">
        <f t="shared" si="6"/>
        <v>-0.2533000000003085</v>
      </c>
      <c r="M124" s="44">
        <f t="shared" si="7"/>
        <v>3627.619999999999</v>
      </c>
      <c r="N124" s="45">
        <f t="shared" si="8"/>
        <v>16357</v>
      </c>
      <c r="O124" s="46" t="s">
        <v>324</v>
      </c>
      <c r="P124" s="46" t="s">
        <v>273</v>
      </c>
      <c r="T124" s="35"/>
    </row>
    <row r="125" spans="1:20" ht="15" customHeight="1" x14ac:dyDescent="0.3">
      <c r="A125" s="18">
        <f t="shared" si="9"/>
        <v>114</v>
      </c>
      <c r="B125" s="48" t="s">
        <v>83</v>
      </c>
      <c r="C125" s="49" t="s">
        <v>83</v>
      </c>
      <c r="D125" s="49" t="s">
        <v>83</v>
      </c>
      <c r="E125" s="49" t="s">
        <v>83</v>
      </c>
      <c r="F125" s="39">
        <v>25028</v>
      </c>
      <c r="G125" s="19" t="s">
        <v>75</v>
      </c>
      <c r="H125" s="42" t="s">
        <v>144</v>
      </c>
      <c r="I125" s="22">
        <v>12729.380000000001</v>
      </c>
      <c r="J125" s="16">
        <v>1.2849999999999999</v>
      </c>
      <c r="K125" s="17">
        <f t="shared" si="5"/>
        <v>16357.2533</v>
      </c>
      <c r="L125" s="17">
        <f t="shared" si="6"/>
        <v>-0.2533000000003085</v>
      </c>
      <c r="M125" s="44">
        <f t="shared" si="7"/>
        <v>3627.619999999999</v>
      </c>
      <c r="N125" s="45">
        <f t="shared" si="8"/>
        <v>16357</v>
      </c>
      <c r="O125" s="46" t="s">
        <v>325</v>
      </c>
      <c r="P125" s="46" t="s">
        <v>273</v>
      </c>
      <c r="T125" s="35"/>
    </row>
    <row r="126" spans="1:20" ht="15" customHeight="1" x14ac:dyDescent="0.3">
      <c r="A126" s="18">
        <f t="shared" si="9"/>
        <v>115</v>
      </c>
      <c r="B126" s="50" t="s">
        <v>84</v>
      </c>
      <c r="C126" s="49" t="s">
        <v>84</v>
      </c>
      <c r="D126" s="49" t="s">
        <v>84</v>
      </c>
      <c r="E126" s="49" t="s">
        <v>84</v>
      </c>
      <c r="F126" s="39">
        <v>25029</v>
      </c>
      <c r="G126" s="21" t="s">
        <v>75</v>
      </c>
      <c r="H126" s="42" t="s">
        <v>144</v>
      </c>
      <c r="I126" s="20">
        <v>11497.5</v>
      </c>
      <c r="J126" s="16">
        <v>1.2849999999999999</v>
      </c>
      <c r="K126" s="17">
        <f t="shared" si="5"/>
        <v>14774.287499999999</v>
      </c>
      <c r="L126" s="17">
        <f t="shared" si="6"/>
        <v>-0.28749999999854481</v>
      </c>
      <c r="M126" s="44">
        <f t="shared" si="7"/>
        <v>3276.5</v>
      </c>
      <c r="N126" s="45">
        <f t="shared" si="8"/>
        <v>14774</v>
      </c>
      <c r="O126" s="46" t="s">
        <v>326</v>
      </c>
      <c r="P126" s="46" t="s">
        <v>273</v>
      </c>
      <c r="T126" s="35"/>
    </row>
    <row r="127" spans="1:20" ht="15" customHeight="1" x14ac:dyDescent="0.3">
      <c r="A127" s="18">
        <f t="shared" si="9"/>
        <v>116</v>
      </c>
      <c r="B127" s="48" t="s">
        <v>85</v>
      </c>
      <c r="C127" s="49" t="s">
        <v>85</v>
      </c>
      <c r="D127" s="49" t="s">
        <v>85</v>
      </c>
      <c r="E127" s="49" t="s">
        <v>85</v>
      </c>
      <c r="F127" s="39">
        <v>25030</v>
      </c>
      <c r="G127" s="19" t="s">
        <v>75</v>
      </c>
      <c r="H127" s="42" t="s">
        <v>144</v>
      </c>
      <c r="I127" s="22">
        <v>4106.25</v>
      </c>
      <c r="J127" s="16">
        <v>1.2849999999999999</v>
      </c>
      <c r="K127" s="17">
        <f t="shared" si="5"/>
        <v>5276.53125</v>
      </c>
      <c r="L127" s="17">
        <f t="shared" si="6"/>
        <v>0.46875</v>
      </c>
      <c r="M127" s="44">
        <f t="shared" si="7"/>
        <v>1170.75</v>
      </c>
      <c r="N127" s="45">
        <f t="shared" si="8"/>
        <v>5277</v>
      </c>
      <c r="O127" s="46" t="s">
        <v>327</v>
      </c>
      <c r="P127" s="46" t="s">
        <v>273</v>
      </c>
      <c r="T127" s="35"/>
    </row>
    <row r="128" spans="1:20" ht="15" customHeight="1" x14ac:dyDescent="0.3">
      <c r="A128" s="18">
        <f t="shared" si="9"/>
        <v>117</v>
      </c>
      <c r="B128" s="50" t="s">
        <v>86</v>
      </c>
      <c r="C128" s="49" t="s">
        <v>86</v>
      </c>
      <c r="D128" s="49" t="s">
        <v>86</v>
      </c>
      <c r="E128" s="49" t="s">
        <v>86</v>
      </c>
      <c r="F128" s="39">
        <v>25031</v>
      </c>
      <c r="G128" s="21" t="s">
        <v>75</v>
      </c>
      <c r="H128" s="42" t="s">
        <v>144</v>
      </c>
      <c r="I128" s="20">
        <v>13550.64</v>
      </c>
      <c r="J128" s="16">
        <v>1.2849999999999999</v>
      </c>
      <c r="K128" s="17">
        <f t="shared" si="5"/>
        <v>17412.572399999997</v>
      </c>
      <c r="L128" s="17">
        <f t="shared" si="6"/>
        <v>0.42760000000271248</v>
      </c>
      <c r="M128" s="44">
        <f t="shared" si="7"/>
        <v>3862.3600000000006</v>
      </c>
      <c r="N128" s="45">
        <f t="shared" si="8"/>
        <v>17413</v>
      </c>
      <c r="O128" s="46" t="s">
        <v>328</v>
      </c>
      <c r="P128" s="46" t="s">
        <v>273</v>
      </c>
      <c r="T128" s="35"/>
    </row>
    <row r="129" spans="1:20" ht="15" customHeight="1" x14ac:dyDescent="0.3">
      <c r="A129" s="18">
        <f t="shared" si="9"/>
        <v>118</v>
      </c>
      <c r="B129" s="48" t="s">
        <v>86</v>
      </c>
      <c r="C129" s="49" t="s">
        <v>86</v>
      </c>
      <c r="D129" s="49" t="s">
        <v>86</v>
      </c>
      <c r="E129" s="49" t="s">
        <v>86</v>
      </c>
      <c r="F129" s="40"/>
      <c r="G129" s="19" t="s">
        <v>75</v>
      </c>
      <c r="H129" s="42" t="s">
        <v>144</v>
      </c>
      <c r="I129" s="22">
        <v>13550.64</v>
      </c>
      <c r="J129" s="16">
        <v>1.2849999999999999</v>
      </c>
      <c r="K129" s="17">
        <f t="shared" si="5"/>
        <v>17412.572399999997</v>
      </c>
      <c r="L129" s="17">
        <f t="shared" si="6"/>
        <v>0.42760000000271248</v>
      </c>
      <c r="M129" s="44">
        <f t="shared" si="7"/>
        <v>3862.3600000000006</v>
      </c>
      <c r="N129" s="45">
        <f t="shared" si="8"/>
        <v>17413</v>
      </c>
      <c r="O129" s="46" t="s">
        <v>329</v>
      </c>
      <c r="P129" s="46" t="s">
        <v>273</v>
      </c>
      <c r="T129" s="35"/>
    </row>
    <row r="130" spans="1:20" ht="15" customHeight="1" x14ac:dyDescent="0.3">
      <c r="A130" s="18">
        <f t="shared" si="9"/>
        <v>119</v>
      </c>
      <c r="B130" s="48" t="s">
        <v>87</v>
      </c>
      <c r="C130" s="49" t="s">
        <v>87</v>
      </c>
      <c r="D130" s="49" t="s">
        <v>87</v>
      </c>
      <c r="E130" s="49" t="s">
        <v>87</v>
      </c>
      <c r="F130" s="40"/>
      <c r="G130" s="19" t="s">
        <v>75</v>
      </c>
      <c r="H130" s="42" t="s">
        <v>144</v>
      </c>
      <c r="I130" s="22">
        <v>14371.89</v>
      </c>
      <c r="J130" s="16">
        <v>1.2849999999999999</v>
      </c>
      <c r="K130" s="17">
        <f t="shared" si="5"/>
        <v>18467.878649999999</v>
      </c>
      <c r="L130" s="17">
        <f t="shared" si="6"/>
        <v>0.12135000000125729</v>
      </c>
      <c r="M130" s="44">
        <f t="shared" si="7"/>
        <v>4096.1100000000006</v>
      </c>
      <c r="N130" s="45">
        <f t="shared" si="8"/>
        <v>18468</v>
      </c>
      <c r="O130" s="46" t="s">
        <v>330</v>
      </c>
      <c r="P130" s="46" t="s">
        <v>273</v>
      </c>
      <c r="T130" s="35"/>
    </row>
    <row r="131" spans="1:20" ht="15" customHeight="1" x14ac:dyDescent="0.3">
      <c r="A131" s="18">
        <f t="shared" si="9"/>
        <v>120</v>
      </c>
      <c r="B131" s="48" t="s">
        <v>88</v>
      </c>
      <c r="C131" s="49" t="s">
        <v>88</v>
      </c>
      <c r="D131" s="49" t="s">
        <v>88</v>
      </c>
      <c r="E131" s="49" t="s">
        <v>88</v>
      </c>
      <c r="F131" s="40"/>
      <c r="G131" s="19" t="s">
        <v>75</v>
      </c>
      <c r="H131" s="42" t="s">
        <v>144</v>
      </c>
      <c r="I131" s="22">
        <v>9239.07</v>
      </c>
      <c r="J131" s="16">
        <v>1.2849999999999999</v>
      </c>
      <c r="K131" s="17">
        <f t="shared" si="5"/>
        <v>11872.204949999999</v>
      </c>
      <c r="L131" s="17">
        <f t="shared" si="6"/>
        <v>-0.20494999999937136</v>
      </c>
      <c r="M131" s="44">
        <f t="shared" si="7"/>
        <v>2632.9300000000003</v>
      </c>
      <c r="N131" s="45">
        <f t="shared" si="8"/>
        <v>11872</v>
      </c>
      <c r="O131" s="46" t="s">
        <v>331</v>
      </c>
      <c r="P131" s="46" t="s">
        <v>273</v>
      </c>
      <c r="T131" s="35"/>
    </row>
    <row r="132" spans="1:20" ht="15" customHeight="1" x14ac:dyDescent="0.3">
      <c r="A132" s="18">
        <f t="shared" si="9"/>
        <v>121</v>
      </c>
      <c r="B132" s="48" t="s">
        <v>89</v>
      </c>
      <c r="C132" s="49" t="s">
        <v>89</v>
      </c>
      <c r="D132" s="49" t="s">
        <v>89</v>
      </c>
      <c r="E132" s="49" t="s">
        <v>89</v>
      </c>
      <c r="F132" s="40"/>
      <c r="G132" s="19" t="s">
        <v>75</v>
      </c>
      <c r="H132" s="42" t="s">
        <v>144</v>
      </c>
      <c r="I132" s="22">
        <v>9239.07</v>
      </c>
      <c r="J132" s="16">
        <v>1.2849999999999999</v>
      </c>
      <c r="K132" s="17">
        <f t="shared" si="5"/>
        <v>11872.204949999999</v>
      </c>
      <c r="L132" s="17">
        <f t="shared" si="6"/>
        <v>-0.20494999999937136</v>
      </c>
      <c r="M132" s="44">
        <f t="shared" si="7"/>
        <v>2632.9300000000003</v>
      </c>
      <c r="N132" s="45">
        <f t="shared" si="8"/>
        <v>11872</v>
      </c>
      <c r="O132" s="46" t="s">
        <v>332</v>
      </c>
      <c r="P132" s="46" t="s">
        <v>273</v>
      </c>
      <c r="T132" s="35"/>
    </row>
    <row r="133" spans="1:20" ht="15" customHeight="1" x14ac:dyDescent="0.3">
      <c r="A133" s="18">
        <f t="shared" si="9"/>
        <v>122</v>
      </c>
      <c r="B133" s="48" t="s">
        <v>90</v>
      </c>
      <c r="C133" s="49" t="s">
        <v>90</v>
      </c>
      <c r="D133" s="49" t="s">
        <v>90</v>
      </c>
      <c r="E133" s="49" t="s">
        <v>90</v>
      </c>
      <c r="F133" s="40"/>
      <c r="G133" s="19" t="s">
        <v>75</v>
      </c>
      <c r="H133" s="42" t="s">
        <v>144</v>
      </c>
      <c r="I133" s="22">
        <v>10265.64</v>
      </c>
      <c r="J133" s="16">
        <v>1.2849999999999999</v>
      </c>
      <c r="K133" s="17">
        <f t="shared" si="5"/>
        <v>13191.347399999999</v>
      </c>
      <c r="L133" s="17">
        <f t="shared" si="6"/>
        <v>-0.34739999999874271</v>
      </c>
      <c r="M133" s="44">
        <f t="shared" si="7"/>
        <v>2925.3600000000006</v>
      </c>
      <c r="N133" s="45">
        <f t="shared" si="8"/>
        <v>13191</v>
      </c>
      <c r="O133" s="46" t="s">
        <v>333</v>
      </c>
      <c r="P133" s="46" t="s">
        <v>273</v>
      </c>
      <c r="T133" s="35"/>
    </row>
    <row r="134" spans="1:20" ht="15" customHeight="1" x14ac:dyDescent="0.3">
      <c r="A134" s="18">
        <f t="shared" si="9"/>
        <v>123</v>
      </c>
      <c r="B134" s="48" t="s">
        <v>91</v>
      </c>
      <c r="C134" s="49" t="s">
        <v>91</v>
      </c>
      <c r="D134" s="49" t="s">
        <v>91</v>
      </c>
      <c r="E134" s="49" t="s">
        <v>91</v>
      </c>
      <c r="F134" s="40"/>
      <c r="G134" s="19" t="s">
        <v>75</v>
      </c>
      <c r="H134" s="42" t="s">
        <v>144</v>
      </c>
      <c r="I134" s="22">
        <v>5954.0599999999995</v>
      </c>
      <c r="J134" s="16">
        <v>1.2849999999999999</v>
      </c>
      <c r="K134" s="17">
        <f t="shared" si="5"/>
        <v>7650.9670999999989</v>
      </c>
      <c r="L134" s="17">
        <f t="shared" si="6"/>
        <v>3.2900000001063745E-2</v>
      </c>
      <c r="M134" s="44">
        <f t="shared" si="7"/>
        <v>1696.9400000000005</v>
      </c>
      <c r="N134" s="45">
        <f t="shared" si="8"/>
        <v>7651</v>
      </c>
      <c r="O134" s="46" t="s">
        <v>334</v>
      </c>
      <c r="P134" s="46" t="s">
        <v>273</v>
      </c>
      <c r="T134" s="35"/>
    </row>
    <row r="135" spans="1:20" ht="15" customHeight="1" x14ac:dyDescent="0.3">
      <c r="A135" s="18">
        <f t="shared" si="9"/>
        <v>124</v>
      </c>
      <c r="B135" s="48" t="s">
        <v>77</v>
      </c>
      <c r="C135" s="49" t="s">
        <v>77</v>
      </c>
      <c r="D135" s="49" t="s">
        <v>77</v>
      </c>
      <c r="E135" s="49" t="s">
        <v>77</v>
      </c>
      <c r="F135" s="40"/>
      <c r="G135" s="19" t="s">
        <v>75</v>
      </c>
      <c r="H135" s="42" t="s">
        <v>144</v>
      </c>
      <c r="I135" s="22">
        <v>24637.53</v>
      </c>
      <c r="J135" s="16">
        <v>1.2849999999999999</v>
      </c>
      <c r="K135" s="17">
        <f t="shared" si="5"/>
        <v>31659.226049999997</v>
      </c>
      <c r="L135" s="17">
        <f t="shared" si="6"/>
        <v>-0.22604999999748543</v>
      </c>
      <c r="M135" s="44">
        <f t="shared" si="7"/>
        <v>7021.4700000000012</v>
      </c>
      <c r="N135" s="45">
        <f t="shared" si="8"/>
        <v>31659</v>
      </c>
      <c r="O135" s="46" t="s">
        <v>335</v>
      </c>
      <c r="P135" s="46" t="s">
        <v>273</v>
      </c>
      <c r="T135" s="35"/>
    </row>
    <row r="136" spans="1:20" ht="15" customHeight="1" x14ac:dyDescent="0.3">
      <c r="A136" s="18">
        <f t="shared" si="9"/>
        <v>125</v>
      </c>
      <c r="B136" s="48" t="s">
        <v>78</v>
      </c>
      <c r="C136" s="49" t="s">
        <v>78</v>
      </c>
      <c r="D136" s="49" t="s">
        <v>78</v>
      </c>
      <c r="E136" s="49" t="s">
        <v>78</v>
      </c>
      <c r="F136" s="40"/>
      <c r="G136" s="19" t="s">
        <v>75</v>
      </c>
      <c r="H136" s="42" t="s">
        <v>144</v>
      </c>
      <c r="I136" s="22">
        <v>12318.76</v>
      </c>
      <c r="J136" s="16">
        <v>1.2849999999999999</v>
      </c>
      <c r="K136" s="17">
        <f t="shared" si="5"/>
        <v>15829.606599999999</v>
      </c>
      <c r="L136" s="17">
        <f t="shared" si="6"/>
        <v>0.39340000000083819</v>
      </c>
      <c r="M136" s="44">
        <f t="shared" si="7"/>
        <v>3511.24</v>
      </c>
      <c r="N136" s="45">
        <f t="shared" si="8"/>
        <v>15830</v>
      </c>
      <c r="O136" s="46" t="s">
        <v>336</v>
      </c>
      <c r="P136" s="46" t="s">
        <v>273</v>
      </c>
      <c r="T136" s="35"/>
    </row>
    <row r="137" spans="1:20" ht="15" customHeight="1" x14ac:dyDescent="0.3">
      <c r="A137" s="18">
        <f t="shared" si="9"/>
        <v>126</v>
      </c>
      <c r="B137" s="48" t="s">
        <v>79</v>
      </c>
      <c r="C137" s="49" t="s">
        <v>79</v>
      </c>
      <c r="D137" s="49" t="s">
        <v>79</v>
      </c>
      <c r="E137" s="49" t="s">
        <v>79</v>
      </c>
      <c r="F137" s="40"/>
      <c r="G137" s="19" t="s">
        <v>75</v>
      </c>
      <c r="H137" s="42" t="s">
        <v>144</v>
      </c>
      <c r="I137" s="22">
        <v>10676.26</v>
      </c>
      <c r="J137" s="16">
        <v>1.2849999999999999</v>
      </c>
      <c r="K137" s="17">
        <f t="shared" si="5"/>
        <v>13718.9941</v>
      </c>
      <c r="L137" s="17">
        <f t="shared" si="6"/>
        <v>5.9000000001105946E-3</v>
      </c>
      <c r="M137" s="44">
        <f t="shared" si="7"/>
        <v>3042.74</v>
      </c>
      <c r="N137" s="45">
        <f t="shared" si="8"/>
        <v>13719</v>
      </c>
      <c r="O137" s="46" t="s">
        <v>337</v>
      </c>
      <c r="P137" s="46" t="s">
        <v>273</v>
      </c>
      <c r="T137" s="35"/>
    </row>
    <row r="138" spans="1:20" ht="15" customHeight="1" x14ac:dyDescent="0.3">
      <c r="A138" s="18">
        <f t="shared" si="9"/>
        <v>127</v>
      </c>
      <c r="B138" s="48" t="s">
        <v>76</v>
      </c>
      <c r="C138" s="49" t="s">
        <v>76</v>
      </c>
      <c r="D138" s="49" t="s">
        <v>76</v>
      </c>
      <c r="E138" s="49" t="s">
        <v>76</v>
      </c>
      <c r="F138" s="40"/>
      <c r="G138" s="19" t="s">
        <v>75</v>
      </c>
      <c r="H138" s="42" t="s">
        <v>144</v>
      </c>
      <c r="I138" s="22">
        <v>8348.25</v>
      </c>
      <c r="J138" s="16">
        <v>1.2849999999999999</v>
      </c>
      <c r="K138" s="17">
        <f t="shared" si="5"/>
        <v>10727.501249999999</v>
      </c>
      <c r="L138" s="17">
        <f t="shared" si="6"/>
        <v>0.49875000000065484</v>
      </c>
      <c r="M138" s="44">
        <f t="shared" si="7"/>
        <v>2379.75</v>
      </c>
      <c r="N138" s="45">
        <f t="shared" si="8"/>
        <v>10728</v>
      </c>
      <c r="O138" s="46" t="s">
        <v>338</v>
      </c>
      <c r="P138" s="46" t="s">
        <v>273</v>
      </c>
      <c r="T138" s="35"/>
    </row>
    <row r="139" spans="1:20" ht="15" customHeight="1" x14ac:dyDescent="0.3">
      <c r="A139" s="18">
        <f t="shared" si="9"/>
        <v>128</v>
      </c>
      <c r="B139" s="48" t="s">
        <v>191</v>
      </c>
      <c r="C139" s="49" t="s">
        <v>191</v>
      </c>
      <c r="D139" s="49" t="s">
        <v>191</v>
      </c>
      <c r="E139" s="49" t="s">
        <v>191</v>
      </c>
      <c r="F139" s="40"/>
      <c r="G139" s="19" t="s">
        <v>75</v>
      </c>
      <c r="H139" s="42" t="s">
        <v>144</v>
      </c>
      <c r="I139" s="22">
        <v>198620.81</v>
      </c>
      <c r="J139" s="16">
        <v>1.2849999999999999</v>
      </c>
      <c r="K139" s="17">
        <f t="shared" si="5"/>
        <v>255227.74084999997</v>
      </c>
      <c r="L139" s="17">
        <f t="shared" si="6"/>
        <v>0.25915000002714805</v>
      </c>
      <c r="M139" s="44">
        <f t="shared" si="7"/>
        <v>56607.19</v>
      </c>
      <c r="N139" s="45">
        <f t="shared" si="8"/>
        <v>255228</v>
      </c>
      <c r="O139" s="46" t="s">
        <v>339</v>
      </c>
      <c r="P139" s="46" t="s">
        <v>273</v>
      </c>
      <c r="T139" s="35"/>
    </row>
    <row r="140" spans="1:20" ht="15" customHeight="1" x14ac:dyDescent="0.3">
      <c r="A140" s="18">
        <f t="shared" si="9"/>
        <v>129</v>
      </c>
      <c r="B140" s="48" t="s">
        <v>192</v>
      </c>
      <c r="C140" s="49" t="s">
        <v>192</v>
      </c>
      <c r="D140" s="49" t="s">
        <v>192</v>
      </c>
      <c r="E140" s="49" t="s">
        <v>192</v>
      </c>
      <c r="F140" s="40"/>
      <c r="G140" s="19" t="s">
        <v>75</v>
      </c>
      <c r="H140" s="42" t="s">
        <v>144</v>
      </c>
      <c r="I140" s="22">
        <v>38297.120000000003</v>
      </c>
      <c r="J140" s="16">
        <v>1.2849999999999999</v>
      </c>
      <c r="K140" s="17">
        <f t="shared" si="5"/>
        <v>49211.799200000001</v>
      </c>
      <c r="L140" s="17">
        <f t="shared" si="6"/>
        <v>0.20079999999870779</v>
      </c>
      <c r="M140" s="44">
        <f t="shared" si="7"/>
        <v>10914.879999999997</v>
      </c>
      <c r="N140" s="45">
        <f t="shared" si="8"/>
        <v>49212</v>
      </c>
      <c r="O140" s="46" t="s">
        <v>340</v>
      </c>
      <c r="P140" s="46" t="s">
        <v>273</v>
      </c>
      <c r="T140" s="35"/>
    </row>
    <row r="141" spans="1:20" ht="15" customHeight="1" x14ac:dyDescent="0.3">
      <c r="A141" s="18">
        <f t="shared" si="9"/>
        <v>130</v>
      </c>
      <c r="B141" s="48" t="s">
        <v>193</v>
      </c>
      <c r="C141" s="49" t="s">
        <v>193</v>
      </c>
      <c r="D141" s="49" t="s">
        <v>193</v>
      </c>
      <c r="E141" s="49" t="s">
        <v>193</v>
      </c>
      <c r="F141" s="40"/>
      <c r="G141" s="19" t="s">
        <v>75</v>
      </c>
      <c r="H141" s="42" t="s">
        <v>199</v>
      </c>
      <c r="I141" s="22">
        <v>1355870</v>
      </c>
      <c r="J141" s="16">
        <v>1.2654000000000001</v>
      </c>
      <c r="K141" s="17">
        <f t="shared" ref="K141:K146" si="10">I141*J141</f>
        <v>1715717.898</v>
      </c>
      <c r="L141" s="17">
        <f t="shared" ref="L141:L146" si="11">ROUND(K141,0)-K141</f>
        <v>0.10199999995529652</v>
      </c>
      <c r="M141" s="44">
        <f t="shared" ref="M141:M146" si="12">K141-I141+L141</f>
        <v>359848</v>
      </c>
      <c r="N141" s="45">
        <f t="shared" ref="N141:N146" si="13">I141+M141</f>
        <v>1715718</v>
      </c>
      <c r="O141" s="46" t="s">
        <v>341</v>
      </c>
      <c r="P141" s="46" t="s">
        <v>273</v>
      </c>
      <c r="T141" s="35"/>
    </row>
    <row r="142" spans="1:20" ht="15" customHeight="1" x14ac:dyDescent="0.3">
      <c r="A142" s="18">
        <f t="shared" ref="A142:A146" si="14">A141+1</f>
        <v>131</v>
      </c>
      <c r="B142" s="48" t="s">
        <v>194</v>
      </c>
      <c r="C142" s="49" t="s">
        <v>194</v>
      </c>
      <c r="D142" s="49" t="s">
        <v>194</v>
      </c>
      <c r="E142" s="49" t="s">
        <v>194</v>
      </c>
      <c r="F142" s="40"/>
      <c r="G142" s="19" t="s">
        <v>75</v>
      </c>
      <c r="H142" s="42" t="s">
        <v>199</v>
      </c>
      <c r="I142" s="22">
        <v>528390</v>
      </c>
      <c r="J142" s="16">
        <v>1.2654000000000001</v>
      </c>
      <c r="K142" s="17">
        <f t="shared" si="10"/>
        <v>668624.70600000001</v>
      </c>
      <c r="L142" s="17">
        <f t="shared" si="11"/>
        <v>0.29399999999441206</v>
      </c>
      <c r="M142" s="44">
        <f t="shared" si="12"/>
        <v>140235</v>
      </c>
      <c r="N142" s="45">
        <f t="shared" si="13"/>
        <v>668625</v>
      </c>
      <c r="O142" s="46" t="s">
        <v>342</v>
      </c>
      <c r="P142" s="46" t="s">
        <v>273</v>
      </c>
      <c r="T142" s="35"/>
    </row>
    <row r="143" spans="1:20" ht="15" customHeight="1" x14ac:dyDescent="0.3">
      <c r="A143" s="18">
        <f t="shared" si="14"/>
        <v>132</v>
      </c>
      <c r="B143" s="48" t="s">
        <v>195</v>
      </c>
      <c r="C143" s="49" t="s">
        <v>195</v>
      </c>
      <c r="D143" s="49" t="s">
        <v>195</v>
      </c>
      <c r="E143" s="49" t="s">
        <v>195</v>
      </c>
      <c r="F143" s="40"/>
      <c r="G143" s="19" t="s">
        <v>75</v>
      </c>
      <c r="H143" s="42" t="s">
        <v>199</v>
      </c>
      <c r="I143" s="22">
        <v>19550</v>
      </c>
      <c r="J143" s="16">
        <v>1.2654000000000001</v>
      </c>
      <c r="K143" s="17">
        <f t="shared" si="10"/>
        <v>24738.570000000003</v>
      </c>
      <c r="L143" s="17">
        <f t="shared" si="11"/>
        <v>0.42999999999665306</v>
      </c>
      <c r="M143" s="44">
        <f t="shared" si="12"/>
        <v>5189</v>
      </c>
      <c r="N143" s="45">
        <f t="shared" si="13"/>
        <v>24739</v>
      </c>
      <c r="O143" s="46" t="s">
        <v>343</v>
      </c>
      <c r="P143" s="46" t="s">
        <v>273</v>
      </c>
      <c r="T143" s="35"/>
    </row>
    <row r="144" spans="1:20" ht="15" customHeight="1" x14ac:dyDescent="0.3">
      <c r="A144" s="18">
        <f t="shared" si="14"/>
        <v>133</v>
      </c>
      <c r="B144" s="48" t="s">
        <v>196</v>
      </c>
      <c r="C144" s="49" t="s">
        <v>196</v>
      </c>
      <c r="D144" s="49" t="s">
        <v>196</v>
      </c>
      <c r="E144" s="49" t="s">
        <v>196</v>
      </c>
      <c r="F144" s="40"/>
      <c r="G144" s="19" t="s">
        <v>75</v>
      </c>
      <c r="H144" s="42" t="s">
        <v>199</v>
      </c>
      <c r="I144" s="22">
        <v>263550</v>
      </c>
      <c r="J144" s="16">
        <v>1.2654000000000001</v>
      </c>
      <c r="K144" s="17">
        <f t="shared" si="10"/>
        <v>333496.17000000004</v>
      </c>
      <c r="L144" s="17">
        <f t="shared" si="11"/>
        <v>-0.17000000004190952</v>
      </c>
      <c r="M144" s="44">
        <f t="shared" si="12"/>
        <v>69946</v>
      </c>
      <c r="N144" s="45">
        <f t="shared" si="13"/>
        <v>333496</v>
      </c>
      <c r="O144" s="46" t="s">
        <v>344</v>
      </c>
      <c r="P144" s="46" t="s">
        <v>273</v>
      </c>
      <c r="T144" s="35"/>
    </row>
    <row r="145" spans="1:20" ht="15" customHeight="1" x14ac:dyDescent="0.3">
      <c r="A145" s="18">
        <f t="shared" si="14"/>
        <v>134</v>
      </c>
      <c r="B145" s="48" t="s">
        <v>197</v>
      </c>
      <c r="C145" s="49" t="s">
        <v>197</v>
      </c>
      <c r="D145" s="49" t="s">
        <v>197</v>
      </c>
      <c r="E145" s="49" t="s">
        <v>197</v>
      </c>
      <c r="F145" s="40"/>
      <c r="G145" s="19" t="s">
        <v>75</v>
      </c>
      <c r="H145" s="42" t="s">
        <v>199</v>
      </c>
      <c r="I145" s="22">
        <v>2626480</v>
      </c>
      <c r="J145" s="16">
        <v>1.2654000000000001</v>
      </c>
      <c r="K145" s="17">
        <f t="shared" si="10"/>
        <v>3323547.7920000004</v>
      </c>
      <c r="L145" s="17">
        <f t="shared" si="11"/>
        <v>0.20799999963492155</v>
      </c>
      <c r="M145" s="44">
        <f t="shared" si="12"/>
        <v>697068</v>
      </c>
      <c r="N145" s="45">
        <f t="shared" si="13"/>
        <v>3323548</v>
      </c>
      <c r="O145" s="46" t="s">
        <v>345</v>
      </c>
      <c r="P145" s="46" t="s">
        <v>273</v>
      </c>
      <c r="T145" s="35"/>
    </row>
    <row r="146" spans="1:20" ht="15" customHeight="1" x14ac:dyDescent="0.3">
      <c r="A146" s="18">
        <f t="shared" si="14"/>
        <v>135</v>
      </c>
      <c r="B146" s="48" t="s">
        <v>198</v>
      </c>
      <c r="C146" s="49" t="s">
        <v>198</v>
      </c>
      <c r="D146" s="49" t="s">
        <v>198</v>
      </c>
      <c r="E146" s="49" t="s">
        <v>198</v>
      </c>
      <c r="F146" s="40"/>
      <c r="G146" s="19" t="s">
        <v>75</v>
      </c>
      <c r="H146" s="42" t="s">
        <v>199</v>
      </c>
      <c r="I146" s="22">
        <v>144060</v>
      </c>
      <c r="J146" s="16">
        <v>1.2654000000000001</v>
      </c>
      <c r="K146" s="17">
        <f t="shared" si="10"/>
        <v>182293.524</v>
      </c>
      <c r="L146" s="17">
        <f t="shared" si="11"/>
        <v>0.47599999999511056</v>
      </c>
      <c r="M146" s="44">
        <f t="shared" si="12"/>
        <v>38234</v>
      </c>
      <c r="N146" s="45">
        <f t="shared" si="13"/>
        <v>182294</v>
      </c>
      <c r="O146" s="46" t="s">
        <v>346</v>
      </c>
      <c r="P146" s="46" t="s">
        <v>273</v>
      </c>
      <c r="T146" s="35"/>
    </row>
    <row r="147" spans="1:20" ht="15" customHeight="1" x14ac:dyDescent="0.3">
      <c r="A147" s="56" t="s">
        <v>141</v>
      </c>
      <c r="B147" s="56"/>
      <c r="C147" s="56"/>
      <c r="D147" s="56"/>
      <c r="E147" s="56"/>
      <c r="F147" s="56"/>
      <c r="G147" s="56"/>
      <c r="H147" s="57"/>
      <c r="I147" s="6">
        <f>SUM(I99:I146)</f>
        <v>14436150.930000003</v>
      </c>
      <c r="J147" s="60"/>
      <c r="K147" s="6">
        <f>SUM(K99:K146)</f>
        <v>18453671.105050001</v>
      </c>
      <c r="L147" s="6">
        <f>SUM(L99:L146)</f>
        <v>2.8949499999862383</v>
      </c>
      <c r="M147" s="6">
        <f>SUM(M99:M146)</f>
        <v>4017523.07</v>
      </c>
      <c r="N147" s="6">
        <f>SUM(N99:N146)</f>
        <v>18453674</v>
      </c>
      <c r="T147" s="35"/>
    </row>
    <row r="148" spans="1:20" ht="15" customHeight="1" x14ac:dyDescent="0.3">
      <c r="A148" s="56" t="s">
        <v>143</v>
      </c>
      <c r="B148" s="56"/>
      <c r="C148" s="56"/>
      <c r="D148" s="56"/>
      <c r="E148" s="56"/>
      <c r="F148" s="56"/>
      <c r="G148" s="56"/>
      <c r="H148" s="57"/>
      <c r="I148" s="6">
        <f>SUM(I12:I98)</f>
        <v>34546861.800000004</v>
      </c>
      <c r="J148" s="61"/>
      <c r="K148" s="6">
        <f>SUM(K12:K98)</f>
        <v>42942562.096442983</v>
      </c>
      <c r="L148" s="6">
        <f>SUM(L12:L98)</f>
        <v>4.9035570032674514</v>
      </c>
      <c r="M148" s="6">
        <f>SUM(M12:M98)</f>
        <v>8395705.1999999993</v>
      </c>
      <c r="N148" s="6">
        <f>SUM(N12:N98)</f>
        <v>42942567</v>
      </c>
      <c r="T148" s="35"/>
    </row>
    <row r="149" spans="1:20" ht="15" customHeight="1" x14ac:dyDescent="0.3">
      <c r="A149" s="58" t="s">
        <v>105</v>
      </c>
      <c r="B149" s="59"/>
      <c r="C149" s="59"/>
      <c r="D149" s="59"/>
      <c r="E149" s="59"/>
      <c r="F149" s="59"/>
      <c r="G149" s="59"/>
      <c r="H149" s="59"/>
      <c r="I149" s="7">
        <f>I147+I148</f>
        <v>48983012.730000004</v>
      </c>
      <c r="J149" s="61"/>
      <c r="K149" s="7">
        <f>K147+K148</f>
        <v>61396233.20149298</v>
      </c>
      <c r="L149" s="7">
        <f>L147+L148</f>
        <v>7.7985070032536896</v>
      </c>
      <c r="M149" s="7">
        <f>M147+M148</f>
        <v>12413228.27</v>
      </c>
      <c r="N149" s="7">
        <f>N147+N148</f>
        <v>61396241</v>
      </c>
      <c r="T149" s="35"/>
    </row>
    <row r="150" spans="1:20" ht="15" customHeight="1" x14ac:dyDescent="0.3">
      <c r="K150" s="43"/>
      <c r="L150" s="43"/>
      <c r="T150" s="35"/>
    </row>
    <row r="151" spans="1:20" ht="15" customHeight="1" x14ac:dyDescent="0.3">
      <c r="D151" s="62" t="s">
        <v>121</v>
      </c>
      <c r="E151" s="62"/>
      <c r="F151" s="62"/>
      <c r="G151" s="62"/>
      <c r="H151" s="62"/>
      <c r="J151" s="62" t="s">
        <v>123</v>
      </c>
      <c r="K151" s="62"/>
      <c r="L151" s="62"/>
      <c r="M151" s="62"/>
      <c r="T151" s="35"/>
    </row>
    <row r="152" spans="1:20" x14ac:dyDescent="0.3">
      <c r="T152" s="35"/>
    </row>
    <row r="153" spans="1:20" ht="15" customHeight="1" x14ac:dyDescent="0.3">
      <c r="F153" s="62" t="s">
        <v>122</v>
      </c>
      <c r="G153" s="62"/>
      <c r="K153" s="63"/>
      <c r="L153" s="63"/>
      <c r="M153" s="63"/>
      <c r="T153" s="35"/>
    </row>
    <row r="154" spans="1:20" x14ac:dyDescent="0.3">
      <c r="T154" s="35"/>
    </row>
    <row r="155" spans="1:20" x14ac:dyDescent="0.3">
      <c r="T155" s="35"/>
    </row>
    <row r="156" spans="1:20" x14ac:dyDescent="0.3">
      <c r="T156" s="35"/>
    </row>
    <row r="157" spans="1:20" x14ac:dyDescent="0.3">
      <c r="T157" s="35"/>
    </row>
    <row r="158" spans="1:20" x14ac:dyDescent="0.3">
      <c r="T158" s="35"/>
    </row>
    <row r="159" spans="1:20" x14ac:dyDescent="0.3">
      <c r="T159" s="35"/>
    </row>
    <row r="160" spans="1:20" x14ac:dyDescent="0.3">
      <c r="T160" s="35"/>
    </row>
    <row r="161" spans="20:20" x14ac:dyDescent="0.3">
      <c r="T161" s="35"/>
    </row>
    <row r="162" spans="20:20" x14ac:dyDescent="0.3">
      <c r="T162" s="35"/>
    </row>
    <row r="163" spans="20:20" x14ac:dyDescent="0.3">
      <c r="T163" s="35"/>
    </row>
    <row r="164" spans="20:20" x14ac:dyDescent="0.3">
      <c r="T164" s="35"/>
    </row>
    <row r="165" spans="20:20" x14ac:dyDescent="0.3">
      <c r="T165" s="35"/>
    </row>
    <row r="166" spans="20:20" x14ac:dyDescent="0.3">
      <c r="T166" s="35"/>
    </row>
    <row r="167" spans="20:20" x14ac:dyDescent="0.3">
      <c r="T167" s="35"/>
    </row>
    <row r="168" spans="20:20" x14ac:dyDescent="0.3">
      <c r="T168" s="35"/>
    </row>
    <row r="169" spans="20:20" x14ac:dyDescent="0.3">
      <c r="T169" s="35"/>
    </row>
    <row r="170" spans="20:20" x14ac:dyDescent="0.3">
      <c r="T170" s="35"/>
    </row>
    <row r="171" spans="20:20" x14ac:dyDescent="0.3">
      <c r="T171" s="35"/>
    </row>
    <row r="172" spans="20:20" x14ac:dyDescent="0.3">
      <c r="T172" s="35"/>
    </row>
    <row r="173" spans="20:20" x14ac:dyDescent="0.3">
      <c r="T173" s="35"/>
    </row>
    <row r="174" spans="20:20" x14ac:dyDescent="0.3">
      <c r="T174" s="35"/>
    </row>
    <row r="175" spans="20:20" x14ac:dyDescent="0.3">
      <c r="T175" s="35"/>
    </row>
    <row r="176" spans="20:20" x14ac:dyDescent="0.3">
      <c r="T176" s="35"/>
    </row>
    <row r="177" spans="20:20" x14ac:dyDescent="0.3">
      <c r="T177" s="35"/>
    </row>
    <row r="178" spans="20:20" x14ac:dyDescent="0.3">
      <c r="T178" s="35"/>
    </row>
    <row r="179" spans="20:20" x14ac:dyDescent="0.3">
      <c r="T179" s="35"/>
    </row>
    <row r="180" spans="20:20" x14ac:dyDescent="0.3">
      <c r="T180" s="35"/>
    </row>
    <row r="181" spans="20:20" x14ac:dyDescent="0.3">
      <c r="T181" s="35"/>
    </row>
    <row r="182" spans="20:20" x14ac:dyDescent="0.3">
      <c r="T182" s="35"/>
    </row>
  </sheetData>
  <autoFilter ref="A8:N149" xr:uid="{00000000-0009-0000-0000-000000000000}">
    <filterColumn colId="1" showButton="0"/>
    <filterColumn colId="2" showButton="0"/>
    <filterColumn colId="3" showButton="0"/>
  </autoFilter>
  <mergeCells count="162">
    <mergeCell ref="N9:N11"/>
    <mergeCell ref="A149:H149"/>
    <mergeCell ref="J147:J149"/>
    <mergeCell ref="D151:H151"/>
    <mergeCell ref="F153:G153"/>
    <mergeCell ref="J151:M151"/>
    <mergeCell ref="K153:M153"/>
    <mergeCell ref="G3:H3"/>
    <mergeCell ref="K2:M2"/>
    <mergeCell ref="K6:M6"/>
    <mergeCell ref="B14:E14"/>
    <mergeCell ref="B15:E15"/>
    <mergeCell ref="B16:E16"/>
    <mergeCell ref="B12:E12"/>
    <mergeCell ref="B13:E13"/>
    <mergeCell ref="B43:E43"/>
    <mergeCell ref="B44:E44"/>
    <mergeCell ref="B45:E45"/>
    <mergeCell ref="B40:E40"/>
    <mergeCell ref="B41:E41"/>
    <mergeCell ref="B42:E42"/>
    <mergeCell ref="B37:E37"/>
    <mergeCell ref="B38:E38"/>
    <mergeCell ref="B39:E39"/>
    <mergeCell ref="A1:C1"/>
    <mergeCell ref="A2:C2"/>
    <mergeCell ref="A147:H147"/>
    <mergeCell ref="A148:H148"/>
    <mergeCell ref="B23:E23"/>
    <mergeCell ref="B24:E24"/>
    <mergeCell ref="B25:E25"/>
    <mergeCell ref="B20:E20"/>
    <mergeCell ref="B21:E21"/>
    <mergeCell ref="B22:E22"/>
    <mergeCell ref="B17:E17"/>
    <mergeCell ref="B18:E18"/>
    <mergeCell ref="B19:E19"/>
    <mergeCell ref="B34:E34"/>
    <mergeCell ref="B35:E35"/>
    <mergeCell ref="B36:E36"/>
    <mergeCell ref="B32:E32"/>
    <mergeCell ref="B33:E33"/>
    <mergeCell ref="B29:E29"/>
    <mergeCell ref="B30:E30"/>
    <mergeCell ref="B31:E31"/>
    <mergeCell ref="B26:E26"/>
    <mergeCell ref="B27:E27"/>
    <mergeCell ref="B28:E28"/>
    <mergeCell ref="B50:E50"/>
    <mergeCell ref="B51:E51"/>
    <mergeCell ref="B52:E52"/>
    <mergeCell ref="B49:E49"/>
    <mergeCell ref="B48:E48"/>
    <mergeCell ref="B46:E46"/>
    <mergeCell ref="B47:E47"/>
    <mergeCell ref="B62:E62"/>
    <mergeCell ref="B53:E53"/>
    <mergeCell ref="B63:E63"/>
    <mergeCell ref="B64:E64"/>
    <mergeCell ref="B60:E60"/>
    <mergeCell ref="B61:E61"/>
    <mergeCell ref="B57:E57"/>
    <mergeCell ref="B58:E58"/>
    <mergeCell ref="B59:E59"/>
    <mergeCell ref="B54:E54"/>
    <mergeCell ref="B55:E55"/>
    <mergeCell ref="B56:E56"/>
    <mergeCell ref="B71:E71"/>
    <mergeCell ref="B72:E72"/>
    <mergeCell ref="B73:E73"/>
    <mergeCell ref="B68:E68"/>
    <mergeCell ref="B69:E69"/>
    <mergeCell ref="B70:E70"/>
    <mergeCell ref="B65:E65"/>
    <mergeCell ref="B66:E66"/>
    <mergeCell ref="B67:E67"/>
    <mergeCell ref="B82:E82"/>
    <mergeCell ref="B80:E80"/>
    <mergeCell ref="B81:E81"/>
    <mergeCell ref="B77:E77"/>
    <mergeCell ref="B78:E78"/>
    <mergeCell ref="B79:E79"/>
    <mergeCell ref="B74:E74"/>
    <mergeCell ref="B75:E75"/>
    <mergeCell ref="B76:E76"/>
    <mergeCell ref="B95:E95"/>
    <mergeCell ref="B96:E96"/>
    <mergeCell ref="B97:E97"/>
    <mergeCell ref="B92:E92"/>
    <mergeCell ref="B93:E93"/>
    <mergeCell ref="B94:E94"/>
    <mergeCell ref="B83:E83"/>
    <mergeCell ref="B90:E90"/>
    <mergeCell ref="B91:E91"/>
    <mergeCell ref="B84:E84"/>
    <mergeCell ref="B85:E85"/>
    <mergeCell ref="B86:E86"/>
    <mergeCell ref="B87:E87"/>
    <mergeCell ref="B88:E88"/>
    <mergeCell ref="B89:E89"/>
    <mergeCell ref="B104:E104"/>
    <mergeCell ref="B105:E105"/>
    <mergeCell ref="B106:E106"/>
    <mergeCell ref="B101:E101"/>
    <mergeCell ref="B102:E102"/>
    <mergeCell ref="B103:E103"/>
    <mergeCell ref="B98:E98"/>
    <mergeCell ref="B99:E99"/>
    <mergeCell ref="B100:E100"/>
    <mergeCell ref="B113:E113"/>
    <mergeCell ref="B114:E114"/>
    <mergeCell ref="B115:E115"/>
    <mergeCell ref="B110:E110"/>
    <mergeCell ref="B111:E111"/>
    <mergeCell ref="B112:E112"/>
    <mergeCell ref="B107:E107"/>
    <mergeCell ref="B108:E108"/>
    <mergeCell ref="B109:E109"/>
    <mergeCell ref="H9:H11"/>
    <mergeCell ref="I9:I11"/>
    <mergeCell ref="J9:J11"/>
    <mergeCell ref="K9:K11"/>
    <mergeCell ref="M9:M11"/>
    <mergeCell ref="A8:A11"/>
    <mergeCell ref="B8:E8"/>
    <mergeCell ref="F9:F11"/>
    <mergeCell ref="G9:G11"/>
    <mergeCell ref="B9:E11"/>
    <mergeCell ref="L9:L11"/>
    <mergeCell ref="B130:E130"/>
    <mergeCell ref="B125:E125"/>
    <mergeCell ref="B126:E126"/>
    <mergeCell ref="B127:E127"/>
    <mergeCell ref="B122:E122"/>
    <mergeCell ref="B123:E123"/>
    <mergeCell ref="B124:E124"/>
    <mergeCell ref="B117:E117"/>
    <mergeCell ref="B118:E118"/>
    <mergeCell ref="O9:O11"/>
    <mergeCell ref="P9:P11"/>
    <mergeCell ref="B140:E140"/>
    <mergeCell ref="B141:E141"/>
    <mergeCell ref="B142:E142"/>
    <mergeCell ref="B143:E143"/>
    <mergeCell ref="B144:E144"/>
    <mergeCell ref="B145:E145"/>
    <mergeCell ref="B146:E146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19:E119"/>
    <mergeCell ref="B120:E120"/>
    <mergeCell ref="B121:E121"/>
    <mergeCell ref="B116:E116"/>
    <mergeCell ref="B128:E128"/>
    <mergeCell ref="B129:E129"/>
  </mergeCells>
  <pageMargins left="0.70866141732283472" right="0.70866141732283472" top="0.74803149606299213" bottom="0.74803149606299213" header="0.31496062992125984" footer="0.31496062992125984"/>
  <pageSetup paperSize="9" orientation="landscape" horizontalDpi="300" r:id="rId1"/>
  <ignoredErrors>
    <ignoredError sqref="I147:I1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topLeftCell="A91" workbookViewId="0">
      <selection activeCell="B25" sqref="B25:E25"/>
    </sheetView>
  </sheetViews>
  <sheetFormatPr defaultRowHeight="14.4" x14ac:dyDescent="0.3"/>
  <cols>
    <col min="1" max="1" width="5.5546875" customWidth="1"/>
    <col min="5" max="5" width="9.33203125" customWidth="1"/>
    <col min="8" max="8" width="13.33203125" customWidth="1"/>
    <col min="9" max="9" width="16.5546875" customWidth="1"/>
    <col min="10" max="10" width="8.33203125" customWidth="1"/>
    <col min="11" max="11" width="17.109375" customWidth="1"/>
    <col min="12" max="12" width="11.44140625" customWidth="1"/>
    <col min="13" max="13" width="14.6640625" customWidth="1"/>
    <col min="14" max="14" width="16.88671875" customWidth="1"/>
  </cols>
  <sheetData>
    <row r="1" spans="1:14" x14ac:dyDescent="0.3">
      <c r="A1" s="55" t="s">
        <v>119</v>
      </c>
      <c r="B1" s="55"/>
      <c r="C1" s="55"/>
      <c r="M1" s="12" t="s">
        <v>132</v>
      </c>
    </row>
    <row r="2" spans="1:14" x14ac:dyDescent="0.3">
      <c r="A2" s="55" t="s">
        <v>120</v>
      </c>
      <c r="B2" s="55"/>
      <c r="C2" s="55"/>
      <c r="K2" s="65" t="s">
        <v>127</v>
      </c>
      <c r="L2" s="65"/>
      <c r="M2" s="65"/>
    </row>
    <row r="3" spans="1:14" x14ac:dyDescent="0.3">
      <c r="A3" s="2"/>
      <c r="B3" s="2"/>
      <c r="C3" s="2"/>
      <c r="E3" s="9"/>
      <c r="F3" s="9"/>
      <c r="G3" s="64" t="s">
        <v>124</v>
      </c>
      <c r="H3" s="64"/>
      <c r="I3" s="9"/>
    </row>
    <row r="4" spans="1:14" x14ac:dyDescent="0.3">
      <c r="A4" s="2"/>
      <c r="B4" s="2"/>
      <c r="C4" s="2"/>
      <c r="E4" s="10" t="s">
        <v>131</v>
      </c>
      <c r="F4" s="9"/>
      <c r="G4" s="9"/>
      <c r="H4" s="9"/>
      <c r="I4" s="9"/>
    </row>
    <row r="5" spans="1:14" x14ac:dyDescent="0.3">
      <c r="A5" s="2"/>
      <c r="B5" s="2"/>
      <c r="C5" s="2"/>
      <c r="E5" s="9"/>
      <c r="F5" s="10" t="s">
        <v>145</v>
      </c>
      <c r="G5" s="9"/>
      <c r="H5" s="9"/>
      <c r="I5" s="9"/>
      <c r="M5" s="12" t="s">
        <v>128</v>
      </c>
    </row>
    <row r="6" spans="1:14" x14ac:dyDescent="0.3">
      <c r="F6" s="8"/>
      <c r="K6" s="65" t="s">
        <v>129</v>
      </c>
      <c r="L6" s="65"/>
      <c r="M6" s="65"/>
    </row>
    <row r="8" spans="1:14" x14ac:dyDescent="0.3">
      <c r="A8" s="47" t="s">
        <v>106</v>
      </c>
      <c r="B8" s="52" t="s">
        <v>107</v>
      </c>
      <c r="C8" s="52"/>
      <c r="D8" s="52"/>
      <c r="E8" s="52"/>
      <c r="F8" s="3" t="s">
        <v>109</v>
      </c>
      <c r="G8" s="4" t="s">
        <v>110</v>
      </c>
      <c r="H8" s="4" t="s">
        <v>112</v>
      </c>
      <c r="I8" s="4">
        <v>1</v>
      </c>
      <c r="J8" s="4">
        <v>2</v>
      </c>
      <c r="K8" s="4" t="s">
        <v>117</v>
      </c>
      <c r="L8" s="4">
        <v>4</v>
      </c>
      <c r="M8" s="4" t="s">
        <v>206</v>
      </c>
      <c r="N8" s="4" t="s">
        <v>208</v>
      </c>
    </row>
    <row r="9" spans="1:14" ht="15" customHeight="1" x14ac:dyDescent="0.3">
      <c r="A9" s="47"/>
      <c r="B9" s="53" t="s">
        <v>113</v>
      </c>
      <c r="C9" s="53"/>
      <c r="D9" s="53"/>
      <c r="E9" s="53"/>
      <c r="F9" s="47" t="s">
        <v>108</v>
      </c>
      <c r="G9" s="47" t="s">
        <v>111</v>
      </c>
      <c r="H9" s="51" t="s">
        <v>114</v>
      </c>
      <c r="I9" s="47" t="s">
        <v>115</v>
      </c>
      <c r="J9" s="47" t="s">
        <v>116</v>
      </c>
      <c r="K9" s="47" t="s">
        <v>118</v>
      </c>
      <c r="L9" s="47" t="s">
        <v>205</v>
      </c>
      <c r="M9" s="51" t="s">
        <v>130</v>
      </c>
      <c r="N9" s="47" t="s">
        <v>118</v>
      </c>
    </row>
    <row r="10" spans="1:14" x14ac:dyDescent="0.3">
      <c r="A10" s="47"/>
      <c r="B10" s="53"/>
      <c r="C10" s="53"/>
      <c r="D10" s="53"/>
      <c r="E10" s="53"/>
      <c r="F10" s="47"/>
      <c r="G10" s="47"/>
      <c r="H10" s="51"/>
      <c r="I10" s="47"/>
      <c r="J10" s="47"/>
      <c r="K10" s="47"/>
      <c r="L10" s="47"/>
      <c r="M10" s="51"/>
      <c r="N10" s="47"/>
    </row>
    <row r="11" spans="1:14" ht="93" customHeight="1" x14ac:dyDescent="0.3">
      <c r="A11" s="47"/>
      <c r="B11" s="53"/>
      <c r="C11" s="53"/>
      <c r="D11" s="53"/>
      <c r="E11" s="53"/>
      <c r="F11" s="47"/>
      <c r="G11" s="47"/>
      <c r="H11" s="51"/>
      <c r="I11" s="47"/>
      <c r="J11" s="47"/>
      <c r="K11" s="47"/>
      <c r="L11" s="47"/>
      <c r="M11" s="51"/>
      <c r="N11" s="47"/>
    </row>
    <row r="12" spans="1:14" ht="15" customHeight="1" x14ac:dyDescent="0.3">
      <c r="A12" s="25">
        <v>1</v>
      </c>
      <c r="B12" s="68" t="s">
        <v>146</v>
      </c>
      <c r="C12" s="69" t="s">
        <v>146</v>
      </c>
      <c r="D12" s="69" t="s">
        <v>146</v>
      </c>
      <c r="E12" s="70" t="s">
        <v>146</v>
      </c>
      <c r="F12" s="36"/>
      <c r="G12" s="29" t="s">
        <v>152</v>
      </c>
      <c r="H12" s="24" t="s">
        <v>153</v>
      </c>
      <c r="I12" s="30">
        <v>300308.58</v>
      </c>
      <c r="J12" s="23">
        <v>1.1402000000000001</v>
      </c>
      <c r="K12" s="31">
        <f>I12*J12</f>
        <v>342411.84291600005</v>
      </c>
      <c r="L12" s="31">
        <f>ROUND(K12,0)-K12</f>
        <v>0.15708399994764477</v>
      </c>
      <c r="M12" s="5">
        <f>K12-I12+L12</f>
        <v>42103.419999999984</v>
      </c>
      <c r="N12" s="5">
        <f>I12+M12</f>
        <v>342412</v>
      </c>
    </row>
    <row r="13" spans="1:14" ht="15" customHeight="1" x14ac:dyDescent="0.3">
      <c r="A13" s="25">
        <f>A12+1</f>
        <v>2</v>
      </c>
      <c r="B13" s="68" t="s">
        <v>147</v>
      </c>
      <c r="C13" s="69" t="s">
        <v>147</v>
      </c>
      <c r="D13" s="69" t="s">
        <v>147</v>
      </c>
      <c r="E13" s="70" t="s">
        <v>147</v>
      </c>
      <c r="F13" s="36"/>
      <c r="G13" s="32" t="s">
        <v>75</v>
      </c>
      <c r="H13" s="24" t="s">
        <v>144</v>
      </c>
      <c r="I13" s="33">
        <v>19550</v>
      </c>
      <c r="J13" s="23">
        <v>1.2849999999999999</v>
      </c>
      <c r="K13" s="31">
        <f t="shared" ref="K13:K25" si="0">I13*J13</f>
        <v>25121.75</v>
      </c>
      <c r="L13" s="31">
        <f t="shared" ref="L13:L25" si="1">ROUND(K13,0)-K13</f>
        <v>0.25</v>
      </c>
      <c r="M13" s="5">
        <f t="shared" ref="M13:M25" si="2">K13-I13+L13</f>
        <v>5572</v>
      </c>
      <c r="N13" s="5">
        <f t="shared" ref="N13:N25" si="3">I13+M13</f>
        <v>25122</v>
      </c>
    </row>
    <row r="14" spans="1:14" ht="15" customHeight="1" x14ac:dyDescent="0.3">
      <c r="A14" s="25">
        <f t="shared" ref="A14:A20" si="4">A13+1</f>
        <v>3</v>
      </c>
      <c r="B14" s="68" t="s">
        <v>148</v>
      </c>
      <c r="C14" s="69" t="s">
        <v>148</v>
      </c>
      <c r="D14" s="69" t="s">
        <v>148</v>
      </c>
      <c r="E14" s="70" t="s">
        <v>148</v>
      </c>
      <c r="F14" s="36"/>
      <c r="G14" s="29" t="s">
        <v>75</v>
      </c>
      <c r="H14" s="24" t="s">
        <v>144</v>
      </c>
      <c r="I14" s="30">
        <v>18571</v>
      </c>
      <c r="J14" s="23">
        <v>1.2849999999999999</v>
      </c>
      <c r="K14" s="31">
        <f t="shared" si="0"/>
        <v>23863.734999999997</v>
      </c>
      <c r="L14" s="31">
        <f t="shared" si="1"/>
        <v>0.2650000000030559</v>
      </c>
      <c r="M14" s="5">
        <f t="shared" si="2"/>
        <v>5293</v>
      </c>
      <c r="N14" s="5">
        <f t="shared" si="3"/>
        <v>23864</v>
      </c>
    </row>
    <row r="15" spans="1:14" ht="15" customHeight="1" x14ac:dyDescent="0.3">
      <c r="A15" s="25">
        <f t="shared" si="4"/>
        <v>4</v>
      </c>
      <c r="B15" s="68" t="s">
        <v>149</v>
      </c>
      <c r="C15" s="69" t="s">
        <v>149</v>
      </c>
      <c r="D15" s="69" t="s">
        <v>149</v>
      </c>
      <c r="E15" s="70" t="s">
        <v>149</v>
      </c>
      <c r="F15" s="36"/>
      <c r="G15" s="32" t="s">
        <v>75</v>
      </c>
      <c r="H15" s="24" t="s">
        <v>144</v>
      </c>
      <c r="I15" s="33">
        <v>23887</v>
      </c>
      <c r="J15" s="23">
        <v>1.2849999999999999</v>
      </c>
      <c r="K15" s="31">
        <f t="shared" si="0"/>
        <v>30694.794999999998</v>
      </c>
      <c r="L15" s="31">
        <f t="shared" si="1"/>
        <v>0.20500000000174623</v>
      </c>
      <c r="M15" s="5">
        <f t="shared" si="2"/>
        <v>6808</v>
      </c>
      <c r="N15" s="5">
        <f t="shared" si="3"/>
        <v>30695</v>
      </c>
    </row>
    <row r="16" spans="1:14" ht="15" customHeight="1" x14ac:dyDescent="0.3">
      <c r="A16" s="25">
        <f t="shared" si="4"/>
        <v>5</v>
      </c>
      <c r="B16" s="68" t="s">
        <v>150</v>
      </c>
      <c r="C16" s="69" t="s">
        <v>150</v>
      </c>
      <c r="D16" s="69" t="s">
        <v>150</v>
      </c>
      <c r="E16" s="70" t="s">
        <v>150</v>
      </c>
      <c r="F16" s="36"/>
      <c r="G16" s="29" t="s">
        <v>75</v>
      </c>
      <c r="H16" s="24" t="s">
        <v>144</v>
      </c>
      <c r="I16" s="30">
        <v>4327.58</v>
      </c>
      <c r="J16" s="23">
        <v>1.2849999999999999</v>
      </c>
      <c r="K16" s="31">
        <f t="shared" si="0"/>
        <v>5560.9402999999993</v>
      </c>
      <c r="L16" s="31">
        <f t="shared" si="1"/>
        <v>5.9700000000702858E-2</v>
      </c>
      <c r="M16" s="5">
        <f t="shared" si="2"/>
        <v>1233.42</v>
      </c>
      <c r="N16" s="5">
        <f t="shared" si="3"/>
        <v>5561</v>
      </c>
    </row>
    <row r="17" spans="1:14" ht="15" customHeight="1" x14ac:dyDescent="0.3">
      <c r="A17" s="25">
        <f t="shared" si="4"/>
        <v>6</v>
      </c>
      <c r="B17" s="68" t="s">
        <v>139</v>
      </c>
      <c r="C17" s="69" t="s">
        <v>139</v>
      </c>
      <c r="D17" s="69" t="s">
        <v>139</v>
      </c>
      <c r="E17" s="70" t="s">
        <v>139</v>
      </c>
      <c r="F17" s="36">
        <v>7187</v>
      </c>
      <c r="G17" s="32" t="s">
        <v>75</v>
      </c>
      <c r="H17" s="24" t="s">
        <v>144</v>
      </c>
      <c r="I17" s="33">
        <v>12643612.050000001</v>
      </c>
      <c r="J17" s="23">
        <v>1.2849999999999999</v>
      </c>
      <c r="K17" s="31">
        <f t="shared" si="0"/>
        <v>16247041.48425</v>
      </c>
      <c r="L17" s="31">
        <f t="shared" si="1"/>
        <v>-0.48424999974668026</v>
      </c>
      <c r="M17" s="5">
        <f t="shared" si="2"/>
        <v>3603428.9499999993</v>
      </c>
      <c r="N17" s="5">
        <f t="shared" si="3"/>
        <v>16247041</v>
      </c>
    </row>
    <row r="18" spans="1:14" ht="15" customHeight="1" x14ac:dyDescent="0.3">
      <c r="A18" s="25">
        <f t="shared" si="4"/>
        <v>7</v>
      </c>
      <c r="B18" s="68" t="s">
        <v>133</v>
      </c>
      <c r="C18" s="69" t="s">
        <v>133</v>
      </c>
      <c r="D18" s="69" t="s">
        <v>133</v>
      </c>
      <c r="E18" s="70" t="s">
        <v>133</v>
      </c>
      <c r="F18" s="36">
        <v>25002</v>
      </c>
      <c r="G18" s="29" t="s">
        <v>75</v>
      </c>
      <c r="H18" s="24" t="s">
        <v>144</v>
      </c>
      <c r="I18" s="30">
        <v>0</v>
      </c>
      <c r="J18" s="23">
        <v>1.2849999999999999</v>
      </c>
      <c r="K18" s="31">
        <f t="shared" si="0"/>
        <v>0</v>
      </c>
      <c r="L18" s="31">
        <f t="shared" si="1"/>
        <v>0</v>
      </c>
      <c r="M18" s="5">
        <f t="shared" si="2"/>
        <v>0</v>
      </c>
      <c r="N18" s="5">
        <f t="shared" si="3"/>
        <v>0</v>
      </c>
    </row>
    <row r="19" spans="1:14" ht="15" customHeight="1" x14ac:dyDescent="0.3">
      <c r="A19" s="25">
        <f t="shared" si="4"/>
        <v>8</v>
      </c>
      <c r="B19" s="68" t="s">
        <v>138</v>
      </c>
      <c r="C19" s="69" t="s">
        <v>138</v>
      </c>
      <c r="D19" s="69" t="s">
        <v>138</v>
      </c>
      <c r="E19" s="70" t="s">
        <v>138</v>
      </c>
      <c r="F19" s="36">
        <v>7189</v>
      </c>
      <c r="G19" s="32" t="s">
        <v>75</v>
      </c>
      <c r="H19" s="24" t="s">
        <v>144</v>
      </c>
      <c r="I19" s="33">
        <v>15262307.93</v>
      </c>
      <c r="J19" s="23">
        <v>1.2849999999999999</v>
      </c>
      <c r="K19" s="31">
        <f t="shared" si="0"/>
        <v>19612065.690049998</v>
      </c>
      <c r="L19" s="31">
        <f t="shared" si="1"/>
        <v>0.30995000153779984</v>
      </c>
      <c r="M19" s="5">
        <f t="shared" si="2"/>
        <v>4349758.07</v>
      </c>
      <c r="N19" s="5">
        <f t="shared" si="3"/>
        <v>19612066</v>
      </c>
    </row>
    <row r="20" spans="1:14" ht="15" customHeight="1" x14ac:dyDescent="0.3">
      <c r="A20" s="25">
        <f t="shared" si="4"/>
        <v>9</v>
      </c>
      <c r="B20" s="68" t="s">
        <v>136</v>
      </c>
      <c r="C20" s="69" t="s">
        <v>136</v>
      </c>
      <c r="D20" s="69" t="s">
        <v>136</v>
      </c>
      <c r="E20" s="70" t="s">
        <v>136</v>
      </c>
      <c r="F20" s="36">
        <v>7172</v>
      </c>
      <c r="G20" s="29" t="s">
        <v>75</v>
      </c>
      <c r="H20" s="24" t="s">
        <v>144</v>
      </c>
      <c r="I20" s="30">
        <v>12335289.719999999</v>
      </c>
      <c r="J20" s="23">
        <v>1.2849999999999999</v>
      </c>
      <c r="K20" s="31">
        <f t="shared" si="0"/>
        <v>15850847.290199997</v>
      </c>
      <c r="L20" s="31">
        <f t="shared" si="1"/>
        <v>-0.2901999969035387</v>
      </c>
      <c r="M20" s="5">
        <f t="shared" si="2"/>
        <v>3515557.2800000012</v>
      </c>
      <c r="N20" s="5">
        <f t="shared" si="3"/>
        <v>15850847</v>
      </c>
    </row>
    <row r="21" spans="1:14" ht="15" customHeight="1" x14ac:dyDescent="0.3">
      <c r="A21" s="25">
        <v>10</v>
      </c>
      <c r="B21" s="68" t="s">
        <v>137</v>
      </c>
      <c r="C21" s="69" t="s">
        <v>137</v>
      </c>
      <c r="D21" s="69" t="s">
        <v>137</v>
      </c>
      <c r="E21" s="70" t="s">
        <v>137</v>
      </c>
      <c r="F21" s="36">
        <v>7186</v>
      </c>
      <c r="G21" s="29" t="s">
        <v>75</v>
      </c>
      <c r="H21" s="24" t="s">
        <v>144</v>
      </c>
      <c r="I21" s="30">
        <v>21642127.079999998</v>
      </c>
      <c r="J21" s="23">
        <v>1.2849999999999999</v>
      </c>
      <c r="K21" s="31">
        <f t="shared" si="0"/>
        <v>27810133.297799997</v>
      </c>
      <c r="L21" s="31">
        <f t="shared" si="1"/>
        <v>-0.29779999703168869</v>
      </c>
      <c r="M21" s="5">
        <f t="shared" si="2"/>
        <v>6168005.9200000018</v>
      </c>
      <c r="N21" s="5">
        <f t="shared" si="3"/>
        <v>27810133</v>
      </c>
    </row>
    <row r="22" spans="1:14" ht="15" customHeight="1" x14ac:dyDescent="0.3">
      <c r="A22" s="25">
        <v>11</v>
      </c>
      <c r="B22" s="68" t="s">
        <v>135</v>
      </c>
      <c r="C22" s="69" t="s">
        <v>135</v>
      </c>
      <c r="D22" s="69" t="s">
        <v>135</v>
      </c>
      <c r="E22" s="70" t="s">
        <v>135</v>
      </c>
      <c r="F22" s="36">
        <v>7190</v>
      </c>
      <c r="G22" s="29" t="s">
        <v>75</v>
      </c>
      <c r="H22" s="24" t="s">
        <v>144</v>
      </c>
      <c r="I22" s="30">
        <v>12797.9</v>
      </c>
      <c r="J22" s="23">
        <v>1.2849999999999999</v>
      </c>
      <c r="K22" s="31">
        <f t="shared" si="0"/>
        <v>16445.301499999998</v>
      </c>
      <c r="L22" s="31">
        <f t="shared" si="1"/>
        <v>-0.30149999999775901</v>
      </c>
      <c r="M22" s="5">
        <f t="shared" si="2"/>
        <v>3647.1000000000004</v>
      </c>
      <c r="N22" s="5">
        <f t="shared" si="3"/>
        <v>16445</v>
      </c>
    </row>
    <row r="23" spans="1:14" ht="15" customHeight="1" x14ac:dyDescent="0.3">
      <c r="A23" s="25">
        <v>12</v>
      </c>
      <c r="B23" s="68" t="s">
        <v>140</v>
      </c>
      <c r="C23" s="69" t="s">
        <v>140</v>
      </c>
      <c r="D23" s="69" t="s">
        <v>140</v>
      </c>
      <c r="E23" s="70" t="s">
        <v>140</v>
      </c>
      <c r="F23" s="36">
        <v>7200</v>
      </c>
      <c r="G23" s="29" t="s">
        <v>75</v>
      </c>
      <c r="H23" s="24" t="s">
        <v>144</v>
      </c>
      <c r="I23" s="30">
        <v>69623.75</v>
      </c>
      <c r="J23" s="23">
        <v>1.2849999999999999</v>
      </c>
      <c r="K23" s="31">
        <f t="shared" si="0"/>
        <v>89466.518749999988</v>
      </c>
      <c r="L23" s="31">
        <f t="shared" si="1"/>
        <v>0.48125000001164153</v>
      </c>
      <c r="M23" s="5">
        <f t="shared" si="2"/>
        <v>19843.25</v>
      </c>
      <c r="N23" s="5">
        <f t="shared" si="3"/>
        <v>89467</v>
      </c>
    </row>
    <row r="24" spans="1:14" ht="15" customHeight="1" x14ac:dyDescent="0.3">
      <c r="A24" s="25">
        <v>13</v>
      </c>
      <c r="B24" s="68" t="s">
        <v>134</v>
      </c>
      <c r="C24" s="69" t="s">
        <v>134</v>
      </c>
      <c r="D24" s="69" t="s">
        <v>134</v>
      </c>
      <c r="E24" s="70" t="s">
        <v>134</v>
      </c>
      <c r="F24" s="36">
        <v>7177</v>
      </c>
      <c r="G24" s="29" t="s">
        <v>75</v>
      </c>
      <c r="H24" s="24" t="s">
        <v>144</v>
      </c>
      <c r="I24" s="30">
        <v>17131.98</v>
      </c>
      <c r="J24" s="23">
        <v>1.2849999999999999</v>
      </c>
      <c r="K24" s="31">
        <f t="shared" si="0"/>
        <v>22014.594299999997</v>
      </c>
      <c r="L24" s="31">
        <f t="shared" si="1"/>
        <v>0.40570000000298023</v>
      </c>
      <c r="M24" s="5">
        <f t="shared" si="2"/>
        <v>4883.0200000000004</v>
      </c>
      <c r="N24" s="5">
        <f t="shared" si="3"/>
        <v>22015</v>
      </c>
    </row>
    <row r="25" spans="1:14" ht="15" customHeight="1" x14ac:dyDescent="0.3">
      <c r="A25" s="25">
        <v>14</v>
      </c>
      <c r="B25" s="68" t="s">
        <v>151</v>
      </c>
      <c r="C25" s="69" t="s">
        <v>151</v>
      </c>
      <c r="D25" s="69" t="s">
        <v>151</v>
      </c>
      <c r="E25" s="70" t="s">
        <v>151</v>
      </c>
      <c r="F25" s="36">
        <v>7188</v>
      </c>
      <c r="G25" s="29" t="s">
        <v>75</v>
      </c>
      <c r="H25" s="24" t="s">
        <v>144</v>
      </c>
      <c r="I25" s="30">
        <v>17771179.579999998</v>
      </c>
      <c r="J25" s="23">
        <v>1.2849999999999999</v>
      </c>
      <c r="K25" s="31">
        <f t="shared" si="0"/>
        <v>22835965.760299996</v>
      </c>
      <c r="L25" s="31">
        <f t="shared" si="1"/>
        <v>0.23970000445842743</v>
      </c>
      <c r="M25" s="5">
        <f t="shared" si="2"/>
        <v>5064786.4200000018</v>
      </c>
      <c r="N25" s="5">
        <f t="shared" si="3"/>
        <v>22835966</v>
      </c>
    </row>
    <row r="26" spans="1:14" ht="15" customHeight="1" x14ac:dyDescent="0.3">
      <c r="A26" s="71" t="s">
        <v>143</v>
      </c>
      <c r="B26" s="72"/>
      <c r="C26" s="72"/>
      <c r="D26" s="72"/>
      <c r="E26" s="72"/>
      <c r="F26" s="72"/>
      <c r="G26" s="72"/>
      <c r="H26" s="73"/>
      <c r="I26" s="28">
        <f>I12</f>
        <v>300308.58</v>
      </c>
      <c r="J26" s="37"/>
      <c r="K26" s="26">
        <f t="shared" ref="K26:N26" si="5">K12</f>
        <v>342411.84291600005</v>
      </c>
      <c r="L26" s="26">
        <f t="shared" si="5"/>
        <v>0.15708399994764477</v>
      </c>
      <c r="M26" s="26">
        <f t="shared" si="5"/>
        <v>42103.419999999984</v>
      </c>
      <c r="N26" s="26">
        <f t="shared" si="5"/>
        <v>342412</v>
      </c>
    </row>
    <row r="27" spans="1:14" ht="15" customHeight="1" x14ac:dyDescent="0.3">
      <c r="A27" s="71" t="s">
        <v>141</v>
      </c>
      <c r="B27" s="72"/>
      <c r="C27" s="72"/>
      <c r="D27" s="72"/>
      <c r="E27" s="72"/>
      <c r="F27" s="72"/>
      <c r="G27" s="72"/>
      <c r="H27" s="73"/>
      <c r="I27" s="28">
        <f>SUM(I13:I25)</f>
        <v>79820405.569999993</v>
      </c>
      <c r="J27" s="77"/>
      <c r="K27" s="26">
        <f t="shared" ref="K27:N27" si="6">SUM(K13:K25)</f>
        <v>102569221.15744998</v>
      </c>
      <c r="L27" s="26">
        <f t="shared" si="6"/>
        <v>0.84255001233668736</v>
      </c>
      <c r="M27" s="26">
        <f t="shared" si="6"/>
        <v>22748816.430000003</v>
      </c>
      <c r="N27" s="26">
        <f t="shared" si="6"/>
        <v>102569222</v>
      </c>
    </row>
    <row r="28" spans="1:14" ht="15.6" x14ac:dyDescent="0.3">
      <c r="A28" s="74" t="s">
        <v>142</v>
      </c>
      <c r="B28" s="75"/>
      <c r="C28" s="75"/>
      <c r="D28" s="75"/>
      <c r="E28" s="75"/>
      <c r="F28" s="75"/>
      <c r="G28" s="75"/>
      <c r="H28" s="76"/>
      <c r="I28" s="27">
        <f>I27+I26</f>
        <v>80120714.149999991</v>
      </c>
      <c r="J28" s="77"/>
      <c r="K28" s="27">
        <f t="shared" ref="K28:N28" si="7">K27+K26</f>
        <v>102911633.00036597</v>
      </c>
      <c r="L28" s="27">
        <f t="shared" si="7"/>
        <v>0.99963401228433213</v>
      </c>
      <c r="M28" s="27">
        <f t="shared" si="7"/>
        <v>22790919.850000005</v>
      </c>
      <c r="N28" s="27">
        <f t="shared" si="7"/>
        <v>102911634</v>
      </c>
    </row>
    <row r="30" spans="1:14" x14ac:dyDescent="0.3">
      <c r="E30" s="34" t="s">
        <v>121</v>
      </c>
      <c r="F30" s="34"/>
      <c r="G30" s="34"/>
      <c r="K30" s="34" t="s">
        <v>123</v>
      </c>
      <c r="L30" s="34"/>
    </row>
    <row r="32" spans="1:14" x14ac:dyDescent="0.3">
      <c r="E32" s="34" t="s">
        <v>122</v>
      </c>
      <c r="F32" s="34"/>
      <c r="J32" s="1"/>
      <c r="K32" s="1"/>
      <c r="L32" s="1"/>
    </row>
  </sheetData>
  <mergeCells count="35">
    <mergeCell ref="N9:N11"/>
    <mergeCell ref="A27:H27"/>
    <mergeCell ref="A28:H28"/>
    <mergeCell ref="J27:J28"/>
    <mergeCell ref="B12:E12"/>
    <mergeCell ref="B13:E13"/>
    <mergeCell ref="B14:E14"/>
    <mergeCell ref="B15:E15"/>
    <mergeCell ref="B16:E16"/>
    <mergeCell ref="B17:E17"/>
    <mergeCell ref="B18:E18"/>
    <mergeCell ref="B19:E19"/>
    <mergeCell ref="B21:E21"/>
    <mergeCell ref="B22:E22"/>
    <mergeCell ref="B23:E23"/>
    <mergeCell ref="B24:E24"/>
    <mergeCell ref="I9:I11"/>
    <mergeCell ref="J9:J11"/>
    <mergeCell ref="K9:K11"/>
    <mergeCell ref="M9:M11"/>
    <mergeCell ref="B20:E20"/>
    <mergeCell ref="L9:L11"/>
    <mergeCell ref="A1:C1"/>
    <mergeCell ref="A2:C2"/>
    <mergeCell ref="K2:M2"/>
    <mergeCell ref="G3:H3"/>
    <mergeCell ref="K6:M6"/>
    <mergeCell ref="B25:E25"/>
    <mergeCell ref="A26:H26"/>
    <mergeCell ref="A8:A11"/>
    <mergeCell ref="B8:E8"/>
    <mergeCell ref="B9:E11"/>
    <mergeCell ref="F9:F11"/>
    <mergeCell ref="G9:G11"/>
    <mergeCell ref="H9:H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0" r:id="rId1"/>
  <ignoredErrors>
    <ignoredError sqref="I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Reevaluare Domeniul Public</vt:lpstr>
      <vt:lpstr>Reevaluare Domeniul Privat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Atty</dc:creator>
  <cp:lastModifiedBy>User09</cp:lastModifiedBy>
  <cp:lastPrinted>2023-02-08T09:36:57Z</cp:lastPrinted>
  <dcterms:created xsi:type="dcterms:W3CDTF">2017-02-08T09:56:33Z</dcterms:created>
  <dcterms:modified xsi:type="dcterms:W3CDTF">2023-02-08T09:43:38Z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